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liancricket-my.sharepoint.com/personal/radomir_badzoka_cricket_com_au/Documents/Desktop/"/>
    </mc:Choice>
  </mc:AlternateContent>
  <xr:revisionPtr revIDLastSave="0" documentId="8_{3B536542-0159-4E78-BC73-DF21DC16BC6D}" xr6:coauthVersionLast="47" xr6:coauthVersionMax="47" xr10:uidLastSave="{00000000-0000-0000-0000-000000000000}"/>
  <bookViews>
    <workbookView xWindow="-108" yWindow="-108" windowWidth="23256" windowHeight="12456" xr2:uid="{EC70614C-782F-43EE-8096-73BC7D3ADB2D}"/>
  </bookViews>
  <sheets>
    <sheet name="Enter Data Here" sheetId="1" r:id="rId1"/>
    <sheet name="Results" sheetId="25" r:id="rId2"/>
    <sheet name="PlayerList" sheetId="24" state="hidden" r:id="rId3"/>
  </sheets>
  <definedNames>
    <definedName name="_xlnm._FilterDatabase" localSheetId="0" hidden="1">'Enter Data Here'!$A$13:$B$1496</definedName>
    <definedName name="_xlnm._FilterDatabase" localSheetId="2" hidden="1">PlayerList!#REF!</definedName>
    <definedName name="BA">'Enter Data Here'!$G$12</definedName>
    <definedName name="BAG">Table2[[#Headers],[Batting Aggregate]]</definedName>
    <definedName name="BAGS">'Enter Data Here'!$H$12</definedName>
    <definedName name="Batting_Table">#REF!</definedName>
    <definedName name="BAV">'Enter Data Here'!$G$12</definedName>
    <definedName name="cats">'Enter Data Here'!$AD$12</definedName>
    <definedName name="FIF">Table2[[#Headers],[50''s]]</definedName>
    <definedName name="fifs">'Enter Data Here'!$J$12</definedName>
    <definedName name="FIVER">'Enter Data Here'!$X$12</definedName>
    <definedName name="fIVS">'Enter Data Here'!$W$12</definedName>
    <definedName name="fous">'Enter Data Here'!$P$12</definedName>
    <definedName name="HIS">Table2[[#Headers],[Highest Score]]</definedName>
    <definedName name="hiss">'Enter Data Here'!$M$12</definedName>
    <definedName name="HUN">Table2[[#Headers],[100''s]]</definedName>
    <definedName name="HUNS">'Enter Data Here'!$K$12</definedName>
    <definedName name="mais">'Enter Data Here'!$S$12</definedName>
    <definedName name="NTO">Table2[[#Headers],[Not outs]]</definedName>
    <definedName name="ntos">'Enter Data Here'!$I$12</definedName>
    <definedName name="runos">'Enter Data Here'!$AE$12</definedName>
    <definedName name="runsS">'Enter Data Here'!$T$12</definedName>
    <definedName name="SIXS">'Enter Data Here'!$Q$12</definedName>
    <definedName name="stump">'Enter Data Here'!$AI$12</definedName>
    <definedName name="stus">'Enter Data Here'!$AH$12</definedName>
    <definedName name="WICS">'Enter Data Here'!$R$12</definedName>
    <definedName name="WKK">'Enter Data Here'!$AF$12</definedName>
    <definedName name="wow">'Enter Data Here'!$U$12</definedName>
    <definedName name="ZER">Table2[[#Headers],[0''s]]</definedName>
    <definedName name="zERS">'Enter Data Here'!$L$12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4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G23" i="25" l="1"/>
  <c r="G29" i="25"/>
  <c r="G30" i="25"/>
  <c r="G31" i="25"/>
  <c r="G32" i="25"/>
  <c r="G33" i="25"/>
  <c r="G34" i="25"/>
  <c r="G35" i="25"/>
  <c r="G17" i="25"/>
  <c r="G16" i="25"/>
  <c r="H16" i="25" s="1" a="1"/>
  <c r="H16" i="25" s="1"/>
  <c r="H17" i="25" l="1" a="1"/>
  <c r="H17" i="25" s="1"/>
  <c r="G19" i="25"/>
  <c r="G25" i="25"/>
  <c r="G24" i="25"/>
  <c r="G22" i="25"/>
  <c r="G20" i="25"/>
  <c r="G21" i="25"/>
  <c r="G27" i="25"/>
  <c r="G28" i="25"/>
  <c r="G18" i="25"/>
  <c r="H18" i="25" s="1" a="1"/>
  <c r="H18" i="25" s="1"/>
  <c r="G26" i="25"/>
  <c r="H26" i="25" l="1" a="1"/>
  <c r="H26" i="25" s="1"/>
  <c r="H21" i="25" a="1"/>
  <c r="H21" i="25" s="1"/>
  <c r="H20" i="25" a="1"/>
  <c r="H20" i="25" s="1"/>
  <c r="H19" i="25" a="1"/>
  <c r="H19" i="25" s="1"/>
  <c r="H29" i="25" a="1"/>
  <c r="H29" i="25" s="1"/>
  <c r="H27" i="25" a="1"/>
  <c r="H27" i="25" s="1"/>
  <c r="H25" i="25" a="1"/>
  <c r="H25" i="25" s="1"/>
  <c r="H34" i="25" a="1"/>
  <c r="H34" i="25" s="1"/>
  <c r="H28" i="25" a="1"/>
  <c r="H28" i="25" s="1"/>
  <c r="H24" i="25" a="1"/>
  <c r="H24" i="25" s="1"/>
  <c r="H35" i="25" a="1"/>
  <c r="H35" i="25" s="1"/>
  <c r="H32" i="25" a="1"/>
  <c r="H32" i="25" s="1"/>
  <c r="H33" i="25" a="1"/>
  <c r="H33" i="25" s="1"/>
  <c r="H22" i="25" a="1"/>
  <c r="H22" i="25" s="1"/>
  <c r="H23" i="25" a="1"/>
  <c r="H23" i="25" s="1"/>
  <c r="H30" i="25" a="1"/>
  <c r="H30" i="25" s="1"/>
  <c r="H31" i="25" a="1"/>
  <c r="H31" i="25" s="1"/>
  <c r="B31" i="25"/>
  <c r="B18" i="25"/>
  <c r="B28" i="25"/>
  <c r="B27" i="25"/>
  <c r="B33" i="25"/>
  <c r="B20" i="25"/>
  <c r="B34" i="25"/>
  <c r="B26" i="25"/>
  <c r="B32" i="25"/>
  <c r="B24" i="25"/>
  <c r="B35" i="25"/>
  <c r="B25" i="25"/>
  <c r="B19" i="25"/>
  <c r="B17" i="25"/>
  <c r="B22" i="25"/>
  <c r="B29" i="25"/>
  <c r="B23" i="25"/>
  <c r="B21" i="25"/>
  <c r="B30" i="25"/>
  <c r="A16" i="25" a="1"/>
  <c r="A16" i="25" s="1"/>
  <c r="A19" i="25" a="1"/>
  <c r="A19" i="25" s="1"/>
  <c r="A30" i="25" a="1"/>
  <c r="A30" i="25" s="1"/>
  <c r="A29" i="25" a="1"/>
  <c r="A29" i="25" s="1"/>
  <c r="A35" i="25" a="1"/>
  <c r="A35" i="25" s="1"/>
  <c r="A27" i="25" a="1"/>
  <c r="A27" i="25" s="1"/>
  <c r="A23" i="25" a="1"/>
  <c r="A23" i="25" s="1"/>
  <c r="A25" i="25" a="1"/>
  <c r="A25" i="25" s="1"/>
  <c r="B16" i="25"/>
  <c r="A18" i="25" a="1"/>
  <c r="A18" i="25" s="1"/>
  <c r="A33" i="25" a="1"/>
  <c r="A33" i="25" s="1"/>
  <c r="A22" i="25" a="1"/>
  <c r="A22" i="25" s="1"/>
  <c r="A24" i="25" a="1"/>
  <c r="A24" i="25" s="1"/>
  <c r="A26" i="25" a="1"/>
  <c r="A26" i="25" s="1"/>
  <c r="A34" i="25" a="1"/>
  <c r="A34" i="25" s="1"/>
  <c r="A28" i="25" a="1"/>
  <c r="A28" i="25" s="1"/>
  <c r="A32" i="25" a="1"/>
  <c r="A32" i="25" s="1"/>
  <c r="A21" i="25" a="1"/>
  <c r="A21" i="25" s="1"/>
  <c r="A31" i="25" a="1"/>
  <c r="A31" i="25" s="1"/>
  <c r="A20" i="25" a="1"/>
  <c r="A20" i="25" s="1"/>
  <c r="A17" i="25" a="1"/>
  <c r="A17" i="25" s="1"/>
  <c r="D16" i="25"/>
  <c r="D35" i="25" l="1"/>
  <c r="D31" i="25"/>
  <c r="D34" i="25"/>
  <c r="D27" i="25"/>
  <c r="D33" i="25"/>
  <c r="D28" i="25"/>
  <c r="D29" i="25"/>
  <c r="D30" i="25"/>
  <c r="D32" i="25"/>
  <c r="D26" i="25"/>
  <c r="D25" i="25" l="1"/>
  <c r="D24" i="25" l="1"/>
  <c r="D23" i="25" l="1"/>
  <c r="D22" i="25" l="1"/>
  <c r="D21" i="25" l="1"/>
  <c r="D20" i="25" l="1"/>
  <c r="D19" i="25" l="1"/>
  <c r="D17" i="25" l="1"/>
  <c r="D18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<sst xmlns="http://schemas.openxmlformats.org/spreadsheetml/2006/main" count="81" uniqueCount="78">
  <si>
    <t>Weighting</t>
  </si>
  <si>
    <t>Statistic</t>
  </si>
  <si>
    <t>SCORE</t>
  </si>
  <si>
    <t>Player Name</t>
  </si>
  <si>
    <t>Club Name</t>
  </si>
  <si>
    <t>Matches</t>
  </si>
  <si>
    <t>Innings</t>
  </si>
  <si>
    <t>Batting Average</t>
  </si>
  <si>
    <t>Batting Aggregate</t>
  </si>
  <si>
    <t>Not outs</t>
  </si>
  <si>
    <t>50's</t>
  </si>
  <si>
    <t>100's</t>
  </si>
  <si>
    <t>0's</t>
  </si>
  <si>
    <t>Highest Score</t>
  </si>
  <si>
    <t>HS Dismissal Status</t>
  </si>
  <si>
    <t>Batting Strike Rate</t>
  </si>
  <si>
    <t>4's</t>
  </si>
  <si>
    <t>6's</t>
  </si>
  <si>
    <t>Wickets</t>
  </si>
  <si>
    <t>Maidens</t>
  </si>
  <si>
    <t>Runs conceded</t>
  </si>
  <si>
    <t>Balls bowled</t>
  </si>
  <si>
    <t>Economy Rate</t>
  </si>
  <si>
    <t>Wides</t>
  </si>
  <si>
    <t>Stumpings</t>
  </si>
  <si>
    <t>Champion Player Leaderboard</t>
  </si>
  <si>
    <t>Scoreboard</t>
  </si>
  <si>
    <t>Standing</t>
  </si>
  <si>
    <t>Club</t>
  </si>
  <si>
    <t>Score</t>
  </si>
  <si>
    <t>Name</t>
  </si>
  <si>
    <t>Abraham, Aaron</t>
  </si>
  <si>
    <t>Allen, Dom</t>
  </si>
  <si>
    <t>Aylward, Will</t>
  </si>
  <si>
    <t>Barrett, Mark</t>
  </si>
  <si>
    <t>Beattie, Dermott</t>
  </si>
  <si>
    <t>Cassidy, Scott</t>
  </si>
  <si>
    <t>Dosanjh, Marlon</t>
  </si>
  <si>
    <t>Feather, Will</t>
  </si>
  <si>
    <t>Ford, Michael</t>
  </si>
  <si>
    <t>Fourie, Johnny</t>
  </si>
  <si>
    <t>Manwaring, Tim</t>
  </si>
  <si>
    <t>Marouk, Marouf</t>
  </si>
  <si>
    <t>Pike, Max</t>
  </si>
  <si>
    <t>Wilde, Reece</t>
  </si>
  <si>
    <t>Wilson, Tom</t>
  </si>
  <si>
    <t>t_name</t>
  </si>
  <si>
    <t>Mark</t>
  </si>
  <si>
    <t>first_name</t>
  </si>
  <si>
    <t>Garrek</t>
  </si>
  <si>
    <t>Gunter</t>
  </si>
  <si>
    <t>Teri</t>
  </si>
  <si>
    <t>Katleen</t>
  </si>
  <si>
    <t>Monika</t>
  </si>
  <si>
    <t>Page</t>
  </si>
  <si>
    <t>Broddy</t>
  </si>
  <si>
    <t>Orville</t>
  </si>
  <si>
    <t>Haskell</t>
  </si>
  <si>
    <t>Mari</t>
  </si>
  <si>
    <t>Jeremie</t>
  </si>
  <si>
    <t>Tadeo</t>
  </si>
  <si>
    <t>Katy</t>
  </si>
  <si>
    <t>CHAMPION PLAYER CALCULATOR</t>
  </si>
  <si>
    <t>Rank (no # skip - when exact same score)</t>
  </si>
  <si>
    <t>Rank (with # skip - when exact same score)</t>
  </si>
  <si>
    <t>Balls Faced</t>
  </si>
  <si>
    <t>Total Catches</t>
  </si>
  <si>
    <t>Association</t>
  </si>
  <si>
    <t>Average</t>
  </si>
  <si>
    <t>Strike Rate</t>
  </si>
  <si>
    <t>5 Wickets</t>
  </si>
  <si>
    <t>Bowling Best Innings</t>
  </si>
  <si>
    <t>No balls</t>
  </si>
  <si>
    <t>Catches Non Wicket Keeper</t>
  </si>
  <si>
    <t>Catches Wicket Keeper</t>
  </si>
  <si>
    <t>Run Outs Unassisted</t>
  </si>
  <si>
    <t>Run Outs Assisted</t>
  </si>
  <si>
    <t>Grade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</si>
</sst>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;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0"/>
      <name val="BT Brik Oblique"/>
      <family val="3"/>
    </font>
    <font>
      <sz val="11"/>
      <color theme="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 tint="-4.9989318521683403E-2"/>
      <name val="Montserrat"/>
    </font>
    <font>
      <sz val="11"/>
      <color theme="0" tint="-4.9989318521683403E-2"/>
      <name val="Calibri"/>
      <family val="2"/>
      <scheme val="minor"/>
    </font>
    <font>
      <b/>
      <sz val="4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46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8" applyNumberFormat="0" applyFill="0" applyAlignment="0" applyProtection="0"/>
  </cellStyleXfs>
  <cellXfs count="40">
    <xf numFmtId="0" fontId="0" fillId="0" borderId="0" xfId="0"/>
    <xf numFmtId="164" fontId="0" fillId="3" borderId="1" xfId="0" applyNumberFormat="1" applyFill="1" applyBorder="1" applyProtection="1">
      <protection hidden="1"/>
    </xf>
    <xf numFmtId="2" fontId="8" fillId="2" borderId="6" xfId="0" applyNumberFormat="1" applyFont="1" applyFill="1" applyBorder="1" applyProtection="1"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0" fontId="6" fillId="3" borderId="1" xfId="1" applyFont="1" applyFill="1" applyBorder="1" applyProtection="1">
      <protection hidden="1"/>
    </xf>
    <xf numFmtId="0" fontId="3" fillId="5" borderId="1" xfId="0" applyFont="1" applyFill="1" applyBorder="1"/>
    <xf numFmtId="0" fontId="0" fillId="0" borderId="1" xfId="0" applyBorder="1"/>
    <xf numFmtId="164" fontId="1" fillId="4" borderId="1" xfId="0" applyNumberFormat="1" applyFont="1" applyFill="1" applyBorder="1"/>
    <xf numFmtId="1" fontId="1" fillId="3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6" borderId="11" xfId="1" applyFont="1" applyFill="1" applyBorder="1" applyProtection="1">
      <protection hidden="1"/>
    </xf>
    <xf numFmtId="0" fontId="3" fillId="5" borderId="9" xfId="0" applyFont="1" applyFill="1" applyBorder="1" applyProtection="1">
      <protection hidden="1"/>
    </xf>
    <xf numFmtId="164" fontId="1" fillId="5" borderId="12" xfId="0" applyNumberFormat="1" applyFont="1" applyFill="1" applyBorder="1" applyProtection="1">
      <protection hidden="1"/>
    </xf>
    <xf numFmtId="2" fontId="1" fillId="4" borderId="12" xfId="0" applyNumberFormat="1" applyFont="1" applyFill="1" applyBorder="1" applyProtection="1">
      <protection hidden="1"/>
    </xf>
    <xf numFmtId="164" fontId="1" fillId="4" borderId="12" xfId="0" applyNumberFormat="1" applyFont="1" applyFill="1" applyBorder="1" applyProtection="1">
      <protection hidden="1"/>
    </xf>
    <xf numFmtId="165" fontId="1" fillId="5" borderId="12" xfId="0" applyNumberFormat="1" applyFont="1" applyFill="1" applyBorder="1" applyProtection="1">
      <protection hidden="1"/>
    </xf>
    <xf numFmtId="164" fontId="1" fillId="4" borderId="2" xfId="0" applyNumberFormat="1" applyFont="1" applyFill="1" applyBorder="1" applyProtection="1">
      <protection hidden="1"/>
    </xf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0" fillId="0" borderId="12" xfId="0" applyBorder="1"/>
    <xf numFmtId="0" fontId="0" fillId="0" borderId="2" xfId="0" applyBorder="1"/>
    <xf numFmtId="0" fontId="3" fillId="5" borderId="3" xfId="0" applyFont="1" applyFill="1" applyBorder="1" applyProtection="1">
      <protection hidden="1"/>
    </xf>
    <xf numFmtId="164" fontId="1" fillId="7" borderId="12" xfId="0" applyNumberFormat="1" applyFont="1" applyFill="1" applyBorder="1" applyProtection="1">
      <protection hidden="1"/>
    </xf>
    <xf numFmtId="164" fontId="6" fillId="5" borderId="9" xfId="0" applyNumberFormat="1" applyFont="1" applyFill="1" applyBorder="1" applyProtection="1"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right"/>
      <protection hidden="1"/>
    </xf>
    <xf numFmtId="164" fontId="1" fillId="5" borderId="2" xfId="0" applyNumberFormat="1" applyFont="1" applyFill="1" applyBorder="1" applyProtection="1">
      <protection hidden="1"/>
    </xf>
  </cellXfs>
  <cellStyles count="2">
    <cellStyle name="Heading 3" xfId="1" builtinId="18"/>
    <cellStyle name="Normal" xfId="0" builtinId="0"/>
  </cellStyles>
  <dxfs count="4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border diagonalUp="0" diagonalDown="0">
        <left style="medium">
          <color rgb="FFFFFF00"/>
        </left>
        <right style="medium">
          <color rgb="FFFFFF00"/>
        </right>
        <top style="medium">
          <color rgb="FFFFFF00"/>
        </top>
        <bottom style="medium">
          <color rgb="FFFFFF0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1" defaultTableStyle="TableStyleMedium2" defaultPivotStyle="PivotStyleLight16">
    <tableStyle name="Table Style 1" pivot="0" count="0" xr9:uid="{E6511B50-0484-4312-A94E-1E03932BEB79}"/>
  </tableStyles>
  <colors>
    <mruColors>
      <color rgb="FF004645"/>
      <color rgb="FFFFFFCC"/>
      <color rgb="FF0467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653143</xdr:colOff>
      <xdr:row>2</xdr:row>
      <xdr:rowOff>13607</xdr:rowOff>
    </xdr:from>
    <xdr:to>
      <xdr:col>5</xdr:col>
      <xdr:colOff>639536</xdr:colOff>
      <xdr:row>9</xdr:row>
      <xdr:rowOff>40821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EF9A8C7-A7DB-C510-2E88-19F2A7F72063}"/>
            </a:ext>
          </a:extLst>
        </xdr:cNvPr>
        <xdr:cNvSpPr/>
      </xdr:nvSpPr>
      <xdr:spPr>
        <a:xfrm>
          <a:off x="1455964" y="258536"/>
          <a:ext cx="4558393" cy="884464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>
              <a:solidFill>
                <a:srgbClr val="004645"/>
              </a:solidFill>
            </a:rPr>
            <a:t>1. Add your weighting (points per) in the yellow boxes below.</a:t>
          </a:r>
        </a:p>
        <a:p>
          <a:pPr algn="l"/>
          <a:r>
            <a:rPr lang="en-AU" sz="1200" b="1">
              <a:solidFill>
                <a:srgbClr val="004645"/>
              </a:solidFill>
            </a:rPr>
            <a:t>2. Copy</a:t>
          </a:r>
          <a:r>
            <a:rPr lang="en-AU" sz="1200" b="1" baseline="0">
              <a:solidFill>
                <a:srgbClr val="004645"/>
              </a:solidFill>
            </a:rPr>
            <a:t> and paste data here from </a:t>
          </a:r>
          <a:r>
            <a:rPr lang="en-AU" sz="1200" b="1" u="sng" baseline="0">
              <a:solidFill>
                <a:srgbClr val="004645"/>
              </a:solidFill>
            </a:rPr>
            <a:t>combined report</a:t>
          </a:r>
          <a:r>
            <a:rPr lang="en-AU" sz="1200" b="1" u="none" baseline="0">
              <a:solidFill>
                <a:srgbClr val="004645"/>
              </a:solidFill>
            </a:rPr>
            <a:t> from the PlayHQ Player Statistics Reporting website in the big yellow box.</a:t>
          </a:r>
        </a:p>
        <a:p>
          <a:pPr algn="l"/>
          <a:r>
            <a:rPr lang="en-AU" sz="1200" b="1" u="none" baseline="0">
              <a:solidFill>
                <a:srgbClr val="004645"/>
              </a:solidFill>
            </a:rPr>
            <a:t>3. Go to the </a:t>
          </a:r>
          <a:r>
            <a:rPr lang="en-AU" sz="1200" b="1" u="sng" baseline="0">
              <a:solidFill>
                <a:srgbClr val="004645"/>
              </a:solidFill>
            </a:rPr>
            <a:t>Results</a:t>
          </a:r>
          <a:r>
            <a:rPr lang="en-AU" sz="1200" b="1" u="none" baseline="0">
              <a:solidFill>
                <a:srgbClr val="004645"/>
              </a:solidFill>
            </a:rPr>
            <a:t> sheet below. </a:t>
          </a:r>
        </a:p>
        <a:p>
          <a:pPr algn="l"/>
          <a:endParaRPr lang="en-AU" sz="1600" b="1" u="none">
            <a:solidFill>
              <a:srgbClr val="004645"/>
            </a:solidFill>
          </a:endParaRPr>
        </a:p>
      </xdr:txBody>
    </xdr:sp>
    <xdr:clientData/>
  </xdr:twoCellAnchor>
  <xdr:twoCellAnchor>
    <xdr:from>
      <xdr:col>5</xdr:col>
      <xdr:colOff>639536</xdr:colOff>
      <xdr:row>5</xdr:row>
      <xdr:rowOff>87754</xdr:rowOff>
    </xdr:from>
    <xdr:to>
      <xdr:col>6</xdr:col>
      <xdr:colOff>484322</xdr:colOff>
      <xdr:row>10</xdr:row>
      <xdr:rowOff>8072</xdr:rowOff>
    </xdr:to>
    <xdr:cxnSp macro="">
      <xdr:nvCxnSpPr>
        <xdr:cNvPr id="4" name="Connector: Elbow 3">
          <a:extLst>
            <a:ext uri="{FF2B5EF4-FFF2-40B4-BE49-F238E27FC236}">
              <a16:creationId xmlns:a16="http://schemas.microsoft.com/office/drawing/2014/main" id="{CAED09FC-68C1-577A-242A-D52FE43BB925}"/>
            </a:ext>
          </a:extLst>
        </xdr:cNvPr>
        <xdr:cNvCxnSpPr>
          <a:stCxn id="2" idx="3"/>
        </xdr:cNvCxnSpPr>
      </xdr:nvCxnSpPr>
      <xdr:spPr>
        <a:xfrm>
          <a:off x="6015511" y="693157"/>
          <a:ext cx="732709" cy="525720"/>
        </a:xfrm>
        <a:prstGeom prst="bentConnector3">
          <a:avLst>
            <a:gd name="adj1" fmla="val 100677"/>
          </a:avLst>
        </a:prstGeom>
        <a:ln w="3810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361951</xdr:colOff>
      <xdr:row>1</xdr:row>
      <xdr:rowOff>95250</xdr:rowOff>
    </xdr:from>
    <xdr:to>
      <xdr:col>9</xdr:col>
      <xdr:colOff>333375</xdr:colOff>
      <xdr:row>4</xdr:row>
      <xdr:rowOff>161925</xdr:rowOff>
    </xdr:to>
    <xdr:sp macro="[0]!SheetsUniqueValues" textlink="">
      <xdr:nvSpPr>
        <xdr:cNvPr id="3" name="Rectangle 2">
          <a:extLst>
            <a:ext uri="{FF2B5EF4-FFF2-40B4-BE49-F238E27FC236}">
              <a16:creationId xmlns:a16="http://schemas.microsoft.com/office/drawing/2014/main" id="{1D60F438-C3CB-84C1-C3BE-840F2620A534}"/>
            </a:ext>
          </a:extLst>
        </xdr:cNvPr>
        <xdr:cNvSpPr/>
      </xdr:nvSpPr>
      <xdr:spPr>
        <a:xfrm>
          <a:off x="2190751" y="285750"/>
          <a:ext cx="3629024" cy="638175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2000"/>
            <a:t>Generate Player List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ED833C-540E-4914-A89B-4D61B36D7109}" name="Table2" displayName="Table2" ref="C13:AK2113" totalsRowShown="0" headerRowDxfId="39" dataDxfId="37" headerRowBorderDxfId="38" tableBorderDxfId="36" totalsRowBorderDxfId="35">
  <tableColumns count="35">
    <tableColumn id="1" xr3:uid="{3478D31D-26D0-4286-802F-7678A93D1351}" name="Player Name" dataDxfId="34"/>
    <tableColumn id="2" xr3:uid="{B822194E-5F8D-4E44-92B1-13533042DE2B}" name="Club Name" dataDxfId="33"/>
    <tableColumn id="3" xr3:uid="{5DD8B7F7-55F7-4FA2-BEFF-6BF5A153B880}" name="Matches" dataDxfId="32"/>
    <tableColumn id="4" xr3:uid="{A5C03093-204B-4C78-AE94-27263EDFC3B3}" name="Innings" dataDxfId="31"/>
    <tableColumn id="5" xr3:uid="{17508C6F-E1C5-47A0-A60F-9B48568EFAE2}" name="Batting Average" dataDxfId="30"/>
    <tableColumn id="6" xr3:uid="{9E5609F5-0BA9-40B4-BF51-DE5E6B0F9B22}" name="Batting Aggregate" dataDxfId="29"/>
    <tableColumn id="33" xr3:uid="{FDAD98CE-993B-4C14-B025-29309234D81A}" name="Balls Faced" dataDxfId="28"/>
    <tableColumn id="7" xr3:uid="{48E312B1-D578-48FE-8740-C39799DC620E}" name="Not outs" dataDxfId="27"/>
    <tableColumn id="8" xr3:uid="{B94138CD-B461-486E-8B10-9AC197337FFB}" name="50's" dataDxfId="26">
      <calculatedColumnFormula>(Table2[[#This Row],[Club Name]]*$D$14+(Table2[[#This Row],[Matches]]*$E$14)+(Table2[[#This Row],[Innings]]*$F$14)+(Table2[[#This Row],[Batting Average]]*$G$14)+(Table2[[#This Row],[Batting Aggregate]]*$H$14)+(Table2[[#This Row],[Not outs]]*#REF!))</calculatedColumnFormula>
    </tableColumn>
    <tableColumn id="9" xr3:uid="{9BF401BC-C3D2-4F92-9638-186931969689}" name="100's" dataDxfId="25"/>
    <tableColumn id="10" xr3:uid="{D8820262-AEBF-46F2-8E44-9BDB1122E091}" name="0's" dataDxfId="24"/>
    <tableColumn id="12" xr3:uid="{FC06CFD7-83E3-4457-857A-83C45F04C4D3}" name="Highest Score" dataDxfId="23"/>
    <tableColumn id="14" xr3:uid="{6A6839B1-3C74-4FCF-B3B1-D10D19676B41}" name="HS Dismissal Status" dataDxfId="22">
      <calculatedColumnFormula>(Table2[[#This Row],[100''s]]*$L$14)+(Table2[[#This Row],[0''s]]*$M$14)+(#REF!*#REF!)+(Table2[[#This Row],[Highest Score]]*$N$14)</calculatedColumnFormula>
    </tableColumn>
    <tableColumn id="15" xr3:uid="{F21F90AC-ECF2-4468-A946-E3C0EE581002}" name="Batting Strike Rate" dataDxfId="21"/>
    <tableColumn id="16" xr3:uid="{4293F600-3295-4D4A-BB96-985D8F51B674}" name="4's" dataDxfId="20"/>
    <tableColumn id="17" xr3:uid="{A3456372-BEFD-4773-946A-23898FE00992}" name="6's" dataDxfId="19"/>
    <tableColumn id="18" xr3:uid="{EB4D70DE-CEC2-4F73-87FB-0152BB00FF93}" name="Wickets" dataDxfId="18">
      <calculatedColumnFormula>(Table2[[#This Row],[Batting Strike Rate]]*$P$14)+(Table2[[#This Row],[4''s]]*$Q$14)+(Table2[[#This Row],[6''s]]*$R$14)</calculatedColumnFormula>
    </tableColumn>
    <tableColumn id="11" xr3:uid="{D049EAA7-D7C1-459A-886F-5E79FCB556A7}" name="Maidens" dataDxfId="17"/>
    <tableColumn id="21" xr3:uid="{61C32860-A192-4077-83ED-E8CD1C9FA27D}" name="Runs conceded" dataDxfId="16"/>
    <tableColumn id="13" xr3:uid="{295197EF-F78B-44D2-AAAF-DE3759E94730}" name="Balls bowled" dataDxfId="15"/>
    <tableColumn id="19" xr3:uid="{A79609F3-3D23-4A5B-A837-7182EB3FA153}" name="5 Wickets" dataDxfId="14"/>
    <tableColumn id="20" xr3:uid="{2716AC46-EA7F-404C-AD26-089640F5D8F9}" name="Bowling Best Innings" dataDxfId="13"/>
    <tableColumn id="22" xr3:uid="{9DDE182D-F866-4711-BE6C-6DAE997E90B1}" name="Average" dataDxfId="12"/>
    <tableColumn id="23" xr3:uid="{D9442286-A700-457F-9BDD-757A10185010}" name="Strike Rate" dataDxfId="11"/>
    <tableColumn id="24" xr3:uid="{FBD95FDF-7EEB-40EB-89AC-2CCA37E62C1E}" name="Economy Rate" dataDxfId="10"/>
    <tableColumn id="25" xr3:uid="{CC8304C9-84E8-4DC9-945E-2436ABE1CE82}" name="Wides" dataDxfId="9"/>
    <tableColumn id="26" xr3:uid="{9FF16A8A-A16F-49F0-82A0-1E278794457E}" name="No balls" dataDxfId="8"/>
    <tableColumn id="27" xr3:uid="{194C1644-73BC-4055-9688-70C82CDC6D8D}" name="Catches Non Wicket Keeper" dataDxfId="7"/>
    <tableColumn id="28" xr3:uid="{119C3617-32A3-4362-A7AB-2061AA101E4C}" name="Catches Wicket Keeper" dataDxfId="6"/>
    <tableColumn id="34" xr3:uid="{DDA63226-9C8B-4997-A2C4-5160FD174F13}" name="Total Catches" dataDxfId="5"/>
    <tableColumn id="35" xr3:uid="{98331CB7-949B-420E-9958-E77DD5D9C7BB}" name="Run Outs Unassisted" dataDxfId="0"/>
    <tableColumn id="29" xr3:uid="{2CDA995C-E2DD-472B-8CD2-F634DDC52002}" name="Run Outs Assisted" dataDxfId="4"/>
    <tableColumn id="30" xr3:uid="{3B12C72E-C657-4657-8439-6014ACEDEC4A}" name="Stumpings" dataDxfId="3"/>
    <tableColumn id="31" xr3:uid="{CE61249D-A0D4-4C85-9237-4A111F6767A0}" name="Grade name" dataDxfId="2"/>
    <tableColumn id="32" xr3:uid="{68359202-076C-49AD-BCB1-D53B4569EFC2}" name="Association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sz="16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54B6-316D-4DBC-AF47-AD55680B5A20}">
  <sheetPr codeName="Sheet1"/>
  <dimension ref="A1:AO2113"/>
  <sheetViews>
    <sheetView showZeros="0" tabSelected="1" zoomScale="80" zoomScaleNormal="80" workbookViewId="0">
      <selection activeCell="AL204" sqref="AL204"/>
    </sheetView>
  </sheetViews>
  <sheetFormatPr defaultColWidth="9.109375" defaultRowHeight="14.4" x14ac:dyDescent="0.3"/>
  <cols>
    <col min="1" max="1" width="13.44140625" style="4" bestFit="1" customWidth="1"/>
    <col min="2" max="2" width="10.33203125" style="4" bestFit="1" customWidth="1"/>
    <col min="3" max="3" width="36.21875" style="4" bestFit="1" customWidth="1"/>
    <col min="4" max="4" width="32.6640625" style="4" bestFit="1" customWidth="1"/>
    <col min="5" max="5" width="16.5546875" style="4" bestFit="1" customWidth="1"/>
    <col min="6" max="6" width="10.33203125" style="4" bestFit="1" customWidth="1"/>
    <col min="7" max="7" width="20.109375" style="4" bestFit="1" customWidth="1"/>
    <col min="8" max="8" width="22.5546875" style="4" bestFit="1" customWidth="1"/>
    <col min="9" max="9" width="15.109375" style="4" bestFit="1" customWidth="1"/>
    <col min="10" max="10" width="10.88671875" style="4" bestFit="1" customWidth="1"/>
    <col min="11" max="11" width="11.5546875" style="4" bestFit="1" customWidth="1"/>
    <col min="12" max="12" width="12.33203125" style="4" bestFit="1" customWidth="1"/>
    <col min="13" max="13" width="7.33203125" style="4" bestFit="1" customWidth="1"/>
    <col min="14" max="14" width="17.6640625" style="4" bestFit="1" customWidth="1"/>
    <col min="15" max="15" width="29.33203125" style="4" bestFit="1" customWidth="1"/>
    <col min="16" max="16" width="23.21875" style="4" bestFit="1" customWidth="1"/>
    <col min="17" max="18" width="10.44140625" style="4" bestFit="1" customWidth="1"/>
    <col min="19" max="19" width="10.6640625" style="4" bestFit="1" customWidth="1"/>
    <col min="20" max="20" width="11.21875" style="4" bestFit="1" customWidth="1"/>
    <col min="21" max="21" width="19.5546875" style="4" customWidth="1"/>
    <col min="22" max="22" width="16.21875" style="4" bestFit="1" customWidth="1"/>
    <col min="23" max="23" width="17.33203125" style="4" bestFit="1" customWidth="1"/>
    <col min="24" max="24" width="22.109375" style="4" bestFit="1" customWidth="1"/>
    <col min="25" max="25" width="26.44140625" style="4" bestFit="1" customWidth="1"/>
    <col min="26" max="26" width="21" style="4" bestFit="1" customWidth="1"/>
    <col min="27" max="27" width="24.33203125" style="4" bestFit="1" customWidth="1"/>
    <col min="28" max="28" width="17.88671875" style="4" bestFit="1" customWidth="1"/>
    <col min="29" max="29" width="9" style="4" bestFit="1" customWidth="1"/>
    <col min="30" max="30" width="28.77734375" style="4" bestFit="1" customWidth="1"/>
    <col min="31" max="31" width="24.21875" style="4" bestFit="1" customWidth="1"/>
    <col min="32" max="32" width="15.6640625" style="4" bestFit="1" customWidth="1"/>
    <col min="33" max="33" width="22.109375" style="4" bestFit="1" customWidth="1"/>
    <col min="34" max="34" width="24.88671875" style="4" bestFit="1" customWidth="1"/>
    <col min="35" max="35" width="22" style="4" bestFit="1" customWidth="1"/>
    <col min="36" max="36" width="14" style="4" bestFit="1" customWidth="1"/>
    <col min="37" max="37" width="39.77734375" style="5" bestFit="1" customWidth="1"/>
    <col min="38" max="16384" width="9.109375" style="4"/>
  </cols>
  <sheetData>
    <row r="1" spans="1:41" ht="10.199999999999999" customHeight="1" x14ac:dyDescent="0.3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</row>
    <row r="2" spans="1:41" ht="10.199999999999999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ht="10.199999999999999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1" ht="10.199999999999999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</row>
    <row r="5" spans="1:41" ht="10.199999999999999" customHeigh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</row>
    <row r="6" spans="1:41" ht="10.199999999999999" customHeight="1" x14ac:dyDescent="0.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</row>
    <row r="7" spans="1:41" ht="10.199999999999999" customHeigh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1" ht="10.199999999999999" customHeight="1" x14ac:dyDescent="0.3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1:41" ht="10.199999999999999" customHeight="1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</row>
    <row r="10" spans="1:41" ht="10.199999999999999" customHeight="1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41" ht="10.199999999999999" customHeight="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x14ac:dyDescent="0.3">
      <c r="A12" s="10" t="s">
        <v>0</v>
      </c>
      <c r="B12" s="8"/>
      <c r="C12" s="14"/>
      <c r="D12" s="14"/>
      <c r="E12" s="14"/>
      <c r="F12" s="15"/>
      <c r="G12" s="15"/>
      <c r="H12" s="16">
        <v>0.1</v>
      </c>
      <c r="I12" s="14"/>
      <c r="J12" s="17">
        <v>1</v>
      </c>
      <c r="K12" s="17">
        <v>1</v>
      </c>
      <c r="L12" s="17">
        <v>1</v>
      </c>
      <c r="M12" s="18"/>
      <c r="N12" s="18"/>
      <c r="O12" s="14"/>
      <c r="P12" s="26"/>
      <c r="Q12" s="26"/>
      <c r="R12" s="26"/>
      <c r="S12" s="17">
        <v>1</v>
      </c>
      <c r="T12" s="17">
        <v>1</v>
      </c>
      <c r="U12" s="27">
        <v>0</v>
      </c>
      <c r="V12" s="25"/>
      <c r="W12" s="19">
        <v>1</v>
      </c>
      <c r="X12" s="14"/>
      <c r="Y12" s="14"/>
      <c r="Z12" s="14"/>
      <c r="AA12" s="14"/>
      <c r="AB12" s="14"/>
      <c r="AC12" s="14"/>
      <c r="AD12" s="19">
        <v>1</v>
      </c>
      <c r="AE12" s="19">
        <v>1</v>
      </c>
      <c r="AF12" s="39"/>
      <c r="AG12" s="19">
        <v>2</v>
      </c>
      <c r="AH12" s="19">
        <v>1</v>
      </c>
      <c r="AI12" s="19">
        <v>1</v>
      </c>
      <c r="AJ12" s="38"/>
      <c r="AK12" s="38"/>
    </row>
    <row r="13" spans="1:41" x14ac:dyDescent="0.3">
      <c r="A13" s="7" t="s">
        <v>1</v>
      </c>
      <c r="B13" s="13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  <c r="H13" t="s">
        <v>8</v>
      </c>
      <c r="I13" t="s">
        <v>65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14</v>
      </c>
      <c r="P13" t="s">
        <v>15</v>
      </c>
      <c r="Q13" t="s">
        <v>16</v>
      </c>
      <c r="R13" t="s">
        <v>17</v>
      </c>
      <c r="S13" t="s">
        <v>18</v>
      </c>
      <c r="T13" t="s">
        <v>19</v>
      </c>
      <c r="U13" t="s">
        <v>20</v>
      </c>
      <c r="V13" t="s">
        <v>21</v>
      </c>
      <c r="W13" t="s">
        <v>70</v>
      </c>
      <c r="X13" t="s">
        <v>71</v>
      </c>
      <c r="Y13" t="s">
        <v>68</v>
      </c>
      <c r="Z13" t="s">
        <v>69</v>
      </c>
      <c r="AA13" t="s">
        <v>22</v>
      </c>
      <c r="AB13" t="s">
        <v>23</v>
      </c>
      <c r="AC13" t="s">
        <v>72</v>
      </c>
      <c r="AD13" t="s">
        <v>73</v>
      </c>
      <c r="AE13" t="s">
        <v>74</v>
      </c>
      <c r="AF13" t="s">
        <v>66</v>
      </c>
      <c r="AG13" t="s">
        <v>75</v>
      </c>
      <c r="AH13" t="s">
        <v>76</v>
      </c>
      <c r="AI13" t="s">
        <v>24</v>
      </c>
      <c r="AJ13" t="s">
        <v>77</v>
      </c>
      <c r="AK13" t="s">
        <v>67</v>
      </c>
    </row>
    <row r="14" spans="1:41" x14ac:dyDescent="0.3">
      <c r="A14" s="3"/>
      <c r="B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41" x14ac:dyDescent="0.3">
      <c r="A15" s="3"/>
      <c r="B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>
        <v>0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41" x14ac:dyDescent="0.3">
      <c r="A16" s="3"/>
      <c r="B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>
        <v>0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x14ac:dyDescent="0.3">
      <c r="A17" s="3"/>
      <c r="B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>
        <v>0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x14ac:dyDescent="0.3">
      <c r="A18" s="3"/>
      <c r="B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>
        <v>0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x14ac:dyDescent="0.3">
      <c r="A19" s="3"/>
      <c r="B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>
        <v>0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x14ac:dyDescent="0.3">
      <c r="A20" s="3"/>
      <c r="B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>
        <v>0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x14ac:dyDescent="0.3">
      <c r="A21" s="3"/>
      <c r="B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>
        <v>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x14ac:dyDescent="0.3">
      <c r="A22" s="3"/>
      <c r="B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>
        <v>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x14ac:dyDescent="0.3">
      <c r="A23" s="3"/>
      <c r="B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>
        <v>0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x14ac:dyDescent="0.3">
      <c r="A24" s="3"/>
      <c r="B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>
        <v>0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x14ac:dyDescent="0.3">
      <c r="A25" s="3"/>
      <c r="B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>
        <v>0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x14ac:dyDescent="0.3">
      <c r="A26" s="3"/>
      <c r="B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>
        <v>0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x14ac:dyDescent="0.3">
      <c r="A27" s="3"/>
      <c r="B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>
        <v>0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x14ac:dyDescent="0.3">
      <c r="A28" s="3"/>
      <c r="B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>
        <v>0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x14ac:dyDescent="0.3">
      <c r="A29" s="3"/>
      <c r="B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>
        <v>0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x14ac:dyDescent="0.3">
      <c r="A30" s="3"/>
      <c r="B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>
        <v>0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x14ac:dyDescent="0.3">
      <c r="A31" s="3"/>
      <c r="B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>
        <v>0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x14ac:dyDescent="0.3">
      <c r="A32" s="3"/>
      <c r="B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x14ac:dyDescent="0.3">
      <c r="A33" s="3"/>
      <c r="B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>
        <v>0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x14ac:dyDescent="0.3">
      <c r="A34" s="3"/>
      <c r="B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>
        <v>0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x14ac:dyDescent="0.3">
      <c r="A35" s="3"/>
      <c r="B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>
        <v>0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x14ac:dyDescent="0.3">
      <c r="A36" s="3"/>
      <c r="B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>
        <v>0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x14ac:dyDescent="0.3">
      <c r="A37" s="3"/>
      <c r="B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>
        <v>0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x14ac:dyDescent="0.3">
      <c r="A38" s="3"/>
      <c r="B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>
        <v>0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x14ac:dyDescent="0.3">
      <c r="A39" s="3"/>
      <c r="B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>
        <v>0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x14ac:dyDescent="0.3">
      <c r="A40" s="3"/>
      <c r="B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>
        <v>1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x14ac:dyDescent="0.3">
      <c r="A41" s="3"/>
      <c r="B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>
        <v>0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x14ac:dyDescent="0.3">
      <c r="A42" s="3"/>
      <c r="B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>
        <v>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x14ac:dyDescent="0.3">
      <c r="A43" s="3"/>
      <c r="B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>
        <v>0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x14ac:dyDescent="0.3">
      <c r="A44" s="3"/>
      <c r="B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>
        <v>0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x14ac:dyDescent="0.3">
      <c r="A45" s="3"/>
      <c r="B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>
        <v>0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x14ac:dyDescent="0.3">
      <c r="A46" s="3"/>
      <c r="B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>
        <v>0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x14ac:dyDescent="0.3">
      <c r="A47" s="3"/>
      <c r="B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>
        <v>0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x14ac:dyDescent="0.3">
      <c r="A48" s="3"/>
      <c r="B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>
        <v>0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x14ac:dyDescent="0.3">
      <c r="A49" s="3"/>
      <c r="B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>
        <v>0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x14ac:dyDescent="0.3">
      <c r="A50" s="3"/>
      <c r="B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>
        <v>0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x14ac:dyDescent="0.3">
      <c r="A51" s="3"/>
      <c r="B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>
        <v>0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x14ac:dyDescent="0.3">
      <c r="A52" s="3"/>
      <c r="B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>
        <v>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3">
      <c r="A53" s="3"/>
      <c r="B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>
        <v>0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x14ac:dyDescent="0.3">
      <c r="A54" s="3"/>
      <c r="B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>
        <v>0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x14ac:dyDescent="0.3">
      <c r="A55" s="3"/>
      <c r="B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>
        <v>0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x14ac:dyDescent="0.3">
      <c r="A56" s="3"/>
      <c r="B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>
        <v>0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x14ac:dyDescent="0.3">
      <c r="A57" s="3"/>
      <c r="B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>
        <v>0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3">
      <c r="A58" s="3"/>
      <c r="B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>
        <v>1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x14ac:dyDescent="0.3">
      <c r="A59" s="3"/>
      <c r="B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>
        <v>0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x14ac:dyDescent="0.3">
      <c r="A60" s="3"/>
      <c r="B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>
        <v>0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x14ac:dyDescent="0.3">
      <c r="A61" s="3"/>
      <c r="B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>
        <v>0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x14ac:dyDescent="0.3">
      <c r="A62" s="3"/>
      <c r="B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>
        <v>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x14ac:dyDescent="0.3">
      <c r="A63" s="3"/>
      <c r="B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>
        <v>0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x14ac:dyDescent="0.3">
      <c r="A64" s="3"/>
      <c r="B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>
        <v>0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x14ac:dyDescent="0.3">
      <c r="A65" s="3"/>
      <c r="B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>
        <v>0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x14ac:dyDescent="0.3">
      <c r="A66" s="3"/>
      <c r="B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>
        <v>0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x14ac:dyDescent="0.3">
      <c r="A67" s="3"/>
      <c r="B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>
        <v>3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x14ac:dyDescent="0.3">
      <c r="A68" s="3"/>
      <c r="B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>
        <v>0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x14ac:dyDescent="0.3">
      <c r="A69" s="3"/>
      <c r="B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>
        <v>0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x14ac:dyDescent="0.3">
      <c r="A70" s="3"/>
      <c r="B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>
        <v>0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x14ac:dyDescent="0.3">
      <c r="A71" s="3"/>
      <c r="B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>
        <v>0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x14ac:dyDescent="0.3">
      <c r="A72" s="3"/>
      <c r="B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>
        <v>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x14ac:dyDescent="0.3">
      <c r="A73" s="3"/>
      <c r="B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>
        <v>0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x14ac:dyDescent="0.3">
      <c r="A74" s="3"/>
      <c r="B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>
        <v>0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x14ac:dyDescent="0.3">
      <c r="A75" s="3"/>
      <c r="B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>
        <v>0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x14ac:dyDescent="0.3">
      <c r="A76" s="3"/>
      <c r="B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>
        <v>1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x14ac:dyDescent="0.3">
      <c r="A77" s="3"/>
      <c r="B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>
        <v>0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x14ac:dyDescent="0.3">
      <c r="A78" s="3"/>
      <c r="B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>
        <v>0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 x14ac:dyDescent="0.3">
      <c r="A79" s="3"/>
      <c r="B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>
        <v>0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x14ac:dyDescent="0.3">
      <c r="A80" s="3"/>
      <c r="B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>
        <v>0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x14ac:dyDescent="0.3">
      <c r="A81" s="3"/>
      <c r="B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>
        <v>0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x14ac:dyDescent="0.3">
      <c r="A82" s="3"/>
      <c r="B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>
        <v>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x14ac:dyDescent="0.3">
      <c r="A83" s="3"/>
      <c r="B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>
        <v>0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x14ac:dyDescent="0.3">
      <c r="A84" s="3"/>
      <c r="B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>
        <v>0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x14ac:dyDescent="0.3">
      <c r="A85" s="3"/>
      <c r="B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>
        <v>0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x14ac:dyDescent="0.3">
      <c r="A86" s="3"/>
      <c r="B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>
        <v>0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x14ac:dyDescent="0.3">
      <c r="A87" s="3"/>
      <c r="B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>
        <v>0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x14ac:dyDescent="0.3">
      <c r="A88" s="3"/>
      <c r="B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>
        <v>0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x14ac:dyDescent="0.3">
      <c r="A89" s="3"/>
      <c r="B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>
        <v>0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x14ac:dyDescent="0.3">
      <c r="A90" s="3"/>
      <c r="B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>
        <v>0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x14ac:dyDescent="0.3">
      <c r="A91" s="3"/>
      <c r="B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>
        <v>0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x14ac:dyDescent="0.3">
      <c r="A92" s="3"/>
      <c r="B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>
        <v>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x14ac:dyDescent="0.3">
      <c r="A93" s="3"/>
      <c r="B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>
        <v>0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x14ac:dyDescent="0.3">
      <c r="A94" s="3"/>
      <c r="B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>
        <v>0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x14ac:dyDescent="0.3">
      <c r="A95" s="3"/>
      <c r="B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>
        <v>0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x14ac:dyDescent="0.3">
      <c r="A96" s="3"/>
      <c r="B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>
        <v>0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x14ac:dyDescent="0.3">
      <c r="A97" s="3"/>
      <c r="B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>
        <v>0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x14ac:dyDescent="0.3">
      <c r="A98" s="3"/>
      <c r="B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x14ac:dyDescent="0.3">
      <c r="A99" s="3"/>
      <c r="B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>
        <v>0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x14ac:dyDescent="0.3">
      <c r="A100" s="3"/>
      <c r="B1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>
        <v>0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x14ac:dyDescent="0.3">
      <c r="A101" s="3"/>
      <c r="B1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>
        <v>0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x14ac:dyDescent="0.3">
      <c r="A102" s="3"/>
      <c r="B1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>
        <v>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x14ac:dyDescent="0.3">
      <c r="A103" s="3"/>
      <c r="B1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>
        <v>0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x14ac:dyDescent="0.3">
      <c r="A104" s="3"/>
      <c r="B1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>
        <v>0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x14ac:dyDescent="0.3">
      <c r="A105" s="3"/>
      <c r="B1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>
        <v>0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x14ac:dyDescent="0.3">
      <c r="A106" s="3"/>
      <c r="B1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>
        <v>0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x14ac:dyDescent="0.3">
      <c r="A107" s="3"/>
      <c r="B1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>
        <v>0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x14ac:dyDescent="0.3">
      <c r="A108" s="3"/>
      <c r="B1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>
        <v>0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x14ac:dyDescent="0.3">
      <c r="A109" s="3"/>
      <c r="B1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>
        <v>0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x14ac:dyDescent="0.3">
      <c r="A110" s="3"/>
      <c r="B1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>
        <v>0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x14ac:dyDescent="0.3">
      <c r="A111" s="3"/>
      <c r="B1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>
        <v>0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x14ac:dyDescent="0.3">
      <c r="A112" s="3"/>
      <c r="B1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>
        <v>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x14ac:dyDescent="0.3">
      <c r="A113" s="3"/>
      <c r="B1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>
        <v>0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x14ac:dyDescent="0.3">
      <c r="A114" s="3"/>
      <c r="B1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>
        <v>0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x14ac:dyDescent="0.3">
      <c r="A115" s="3"/>
      <c r="B1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>
        <v>0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x14ac:dyDescent="0.3">
      <c r="A116" s="3"/>
      <c r="B1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>
        <v>0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x14ac:dyDescent="0.3">
      <c r="A117" s="3"/>
      <c r="B1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>
        <v>0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x14ac:dyDescent="0.3">
      <c r="A118" s="3"/>
      <c r="B1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>
        <v>0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3">
      <c r="A119" s="3"/>
      <c r="B1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>
        <v>0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x14ac:dyDescent="0.3">
      <c r="A120" s="3"/>
      <c r="B1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>
        <v>0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x14ac:dyDescent="0.3">
      <c r="A121" s="3"/>
      <c r="B1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>
        <v>0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x14ac:dyDescent="0.3">
      <c r="A122" s="3"/>
      <c r="B1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>
        <v>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x14ac:dyDescent="0.3">
      <c r="A123" s="3"/>
      <c r="B1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>
        <v>0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x14ac:dyDescent="0.3">
      <c r="A124" s="3"/>
      <c r="B1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>
        <v>0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x14ac:dyDescent="0.3">
      <c r="A125" s="3"/>
      <c r="B1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>
        <v>0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x14ac:dyDescent="0.3">
      <c r="A126" s="3"/>
      <c r="B1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>
        <v>0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x14ac:dyDescent="0.3">
      <c r="A127" s="3"/>
      <c r="B1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>
        <v>0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3">
      <c r="A128" s="3"/>
      <c r="B1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>
        <v>0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x14ac:dyDescent="0.3">
      <c r="A129" s="3"/>
      <c r="B1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>
        <v>0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x14ac:dyDescent="0.3">
      <c r="A130" s="3"/>
      <c r="B1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>
        <v>0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x14ac:dyDescent="0.3">
      <c r="A131" s="3"/>
      <c r="B1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>
        <v>0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x14ac:dyDescent="0.3">
      <c r="A132" s="3"/>
      <c r="B1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>
        <v>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x14ac:dyDescent="0.3">
      <c r="A133" s="3"/>
      <c r="B1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>
        <v>0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x14ac:dyDescent="0.3">
      <c r="A134" s="3"/>
      <c r="B1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>
        <v>0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x14ac:dyDescent="0.3">
      <c r="A135" s="3"/>
      <c r="B1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Row],[Maidens]])+(FIVER*Table2[[#This Row],[5 Wickets]])+(runos*Table2[[#This Row],[Catches Non Wicket Keeper]])+(runos*Table2[[#This Row],[Catches Wicket Keeper]])+(stus*Table2[[#This Row],[Run Outs Assisted]])+(stump*Table2[[#This Row],[Stumpings]])</f>
        <v>0</v>
      </c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>
        <v>0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x14ac:dyDescent="0.3">
      <c r="A136" s="3"/>
      <c r="B1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x14ac:dyDescent="0.3">
      <c r="A137" s="3"/>
      <c r="B1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x14ac:dyDescent="0.3">
      <c r="A138" s="3"/>
      <c r="B1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x14ac:dyDescent="0.3">
      <c r="A139" s="3"/>
      <c r="B1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x14ac:dyDescent="0.3">
      <c r="A140" s="3"/>
      <c r="B1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x14ac:dyDescent="0.3">
      <c r="A141" s="3"/>
      <c r="B1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x14ac:dyDescent="0.3">
      <c r="A142" s="3"/>
      <c r="B1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x14ac:dyDescent="0.3">
      <c r="A143" s="3"/>
      <c r="B1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x14ac:dyDescent="0.3">
      <c r="A144" s="3"/>
      <c r="B1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x14ac:dyDescent="0.3">
      <c r="A145" s="3"/>
      <c r="B1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x14ac:dyDescent="0.3">
      <c r="A146" s="3"/>
      <c r="B1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x14ac:dyDescent="0.3">
      <c r="A147" s="3"/>
      <c r="B1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</row>
    <row r="148" spans="1:37" x14ac:dyDescent="0.3">
      <c r="A148" s="3"/>
      <c r="B1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x14ac:dyDescent="0.3">
      <c r="A149" s="3"/>
      <c r="B1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</row>
    <row r="150" spans="1:37" x14ac:dyDescent="0.3">
      <c r="A150" s="3"/>
      <c r="B1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x14ac:dyDescent="0.3">
      <c r="A151" s="3"/>
      <c r="B1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x14ac:dyDescent="0.3">
      <c r="A152" s="3"/>
      <c r="B1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x14ac:dyDescent="0.3">
      <c r="A153" s="3"/>
      <c r="B1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x14ac:dyDescent="0.3">
      <c r="A154" s="3"/>
      <c r="B1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x14ac:dyDescent="0.3">
      <c r="A155" s="3"/>
      <c r="B1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x14ac:dyDescent="0.3">
      <c r="A156" s="3"/>
      <c r="B1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7" x14ac:dyDescent="0.3">
      <c r="A157" s="3"/>
      <c r="B1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x14ac:dyDescent="0.3">
      <c r="A158" s="3"/>
      <c r="B1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x14ac:dyDescent="0.3">
      <c r="A159" s="3"/>
      <c r="B1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7" x14ac:dyDescent="0.3">
      <c r="A160" s="3"/>
      <c r="B1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x14ac:dyDescent="0.3">
      <c r="A161" s="3"/>
      <c r="B1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x14ac:dyDescent="0.3">
      <c r="A162" s="3"/>
      <c r="B1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3">
      <c r="A163" s="3"/>
      <c r="B1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x14ac:dyDescent="0.3">
      <c r="A164" s="3"/>
      <c r="B1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x14ac:dyDescent="0.3">
      <c r="A165" s="3"/>
      <c r="B1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x14ac:dyDescent="0.3">
      <c r="A166" s="3"/>
      <c r="B1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x14ac:dyDescent="0.3">
      <c r="A167" s="3"/>
      <c r="B1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x14ac:dyDescent="0.3">
      <c r="A168" s="3"/>
      <c r="B1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x14ac:dyDescent="0.3">
      <c r="A169" s="3"/>
      <c r="B1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x14ac:dyDescent="0.3">
      <c r="A170" s="3"/>
      <c r="B1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x14ac:dyDescent="0.3">
      <c r="A171" s="3"/>
      <c r="B1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x14ac:dyDescent="0.3">
      <c r="A172" s="3"/>
      <c r="B1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x14ac:dyDescent="0.3">
      <c r="A173" s="3"/>
      <c r="B1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x14ac:dyDescent="0.3">
      <c r="A174" s="3"/>
      <c r="B1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x14ac:dyDescent="0.3">
      <c r="A175" s="3"/>
      <c r="B1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x14ac:dyDescent="0.3">
      <c r="A176" s="3"/>
      <c r="B1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x14ac:dyDescent="0.3">
      <c r="A177" s="3"/>
      <c r="B1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x14ac:dyDescent="0.3">
      <c r="A178" s="3"/>
      <c r="B1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x14ac:dyDescent="0.3">
      <c r="A179" s="3"/>
      <c r="B1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x14ac:dyDescent="0.3">
      <c r="A180" s="3"/>
      <c r="B1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x14ac:dyDescent="0.3">
      <c r="A181" s="3"/>
      <c r="B1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x14ac:dyDescent="0.3">
      <c r="A182" s="3"/>
      <c r="B1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x14ac:dyDescent="0.3">
      <c r="A183" s="3"/>
      <c r="B1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x14ac:dyDescent="0.3">
      <c r="A184" s="3"/>
      <c r="B1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x14ac:dyDescent="0.3">
      <c r="A185" s="3"/>
      <c r="B1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x14ac:dyDescent="0.3">
      <c r="A186" s="3"/>
      <c r="B1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x14ac:dyDescent="0.3">
      <c r="A187" s="3"/>
      <c r="B1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x14ac:dyDescent="0.3">
      <c r="A188" s="3"/>
      <c r="B1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x14ac:dyDescent="0.3">
      <c r="A189" s="3"/>
      <c r="B1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x14ac:dyDescent="0.3">
      <c r="A190" s="3"/>
      <c r="B1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x14ac:dyDescent="0.3">
      <c r="A191" s="3"/>
      <c r="B1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x14ac:dyDescent="0.3">
      <c r="A192" s="3"/>
      <c r="B1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x14ac:dyDescent="0.3">
      <c r="A193" s="3"/>
      <c r="B1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x14ac:dyDescent="0.3">
      <c r="A194" s="3"/>
      <c r="B1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</row>
    <row r="195" spans="1:37" x14ac:dyDescent="0.3">
      <c r="A195" s="3"/>
      <c r="B1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</row>
    <row r="196" spans="1:37" x14ac:dyDescent="0.3">
      <c r="A196" s="3"/>
      <c r="B1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x14ac:dyDescent="0.3">
      <c r="A197" s="3"/>
      <c r="B1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</row>
    <row r="198" spans="1:37" x14ac:dyDescent="0.3">
      <c r="A198" s="3"/>
      <c r="B1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x14ac:dyDescent="0.3">
      <c r="A199" s="3"/>
      <c r="B1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x14ac:dyDescent="0.3">
      <c r="A200" s="3"/>
      <c r="B2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x14ac:dyDescent="0.3">
      <c r="A201" s="3"/>
      <c r="B2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x14ac:dyDescent="0.3">
      <c r="A202" s="3"/>
      <c r="B2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x14ac:dyDescent="0.3">
      <c r="A203" s="3"/>
      <c r="B2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x14ac:dyDescent="0.3">
      <c r="A204" s="3"/>
      <c r="B2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x14ac:dyDescent="0.3">
      <c r="A205" s="3"/>
      <c r="B2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x14ac:dyDescent="0.3">
      <c r="A206" s="3"/>
      <c r="B2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x14ac:dyDescent="0.3">
      <c r="A207" s="3"/>
      <c r="B2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x14ac:dyDescent="0.3">
      <c r="A208" s="3"/>
      <c r="B2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x14ac:dyDescent="0.3">
      <c r="A209" s="3"/>
      <c r="B2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x14ac:dyDescent="0.3">
      <c r="A210" s="3"/>
      <c r="B2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x14ac:dyDescent="0.3">
      <c r="A211" s="3"/>
      <c r="B2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x14ac:dyDescent="0.3">
      <c r="A212" s="3"/>
      <c r="B2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x14ac:dyDescent="0.3">
      <c r="A213" s="3"/>
      <c r="B2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x14ac:dyDescent="0.3">
      <c r="A214" s="3"/>
      <c r="B2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x14ac:dyDescent="0.3">
      <c r="A215" s="3"/>
      <c r="B2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x14ac:dyDescent="0.3">
      <c r="A216" s="3"/>
      <c r="B2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x14ac:dyDescent="0.3">
      <c r="A217" s="3"/>
      <c r="B2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x14ac:dyDescent="0.3">
      <c r="A218" s="3"/>
      <c r="B2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x14ac:dyDescent="0.3">
      <c r="A219" s="3"/>
      <c r="B2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x14ac:dyDescent="0.3">
      <c r="A220" s="3"/>
      <c r="B2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x14ac:dyDescent="0.3">
      <c r="A221" s="3"/>
      <c r="B2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x14ac:dyDescent="0.3">
      <c r="A222" s="3"/>
      <c r="B2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x14ac:dyDescent="0.3">
      <c r="A223" s="3"/>
      <c r="B2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x14ac:dyDescent="0.3">
      <c r="A224" s="3"/>
      <c r="B2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x14ac:dyDescent="0.3">
      <c r="A225" s="3"/>
      <c r="B2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x14ac:dyDescent="0.3">
      <c r="A226" s="3"/>
      <c r="B2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x14ac:dyDescent="0.3">
      <c r="A227" s="3"/>
      <c r="B2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x14ac:dyDescent="0.3">
      <c r="A228" s="3"/>
      <c r="B2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x14ac:dyDescent="0.3">
      <c r="A229" s="3"/>
      <c r="B2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x14ac:dyDescent="0.3">
      <c r="A230" s="3"/>
      <c r="B2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x14ac:dyDescent="0.3">
      <c r="A231" s="3"/>
      <c r="B2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x14ac:dyDescent="0.3">
      <c r="A232" s="3"/>
      <c r="B2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x14ac:dyDescent="0.3">
      <c r="A233" s="3"/>
      <c r="B2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x14ac:dyDescent="0.3">
      <c r="A234" s="3"/>
      <c r="B2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x14ac:dyDescent="0.3">
      <c r="A235" s="3"/>
      <c r="B2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x14ac:dyDescent="0.3">
      <c r="A236" s="3"/>
      <c r="B2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x14ac:dyDescent="0.3">
      <c r="A237" s="3"/>
      <c r="B2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</row>
    <row r="238" spans="1:37" x14ac:dyDescent="0.3">
      <c r="A238" s="3"/>
      <c r="B2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x14ac:dyDescent="0.3">
      <c r="A239" s="3"/>
      <c r="B2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x14ac:dyDescent="0.3">
      <c r="A240" s="3"/>
      <c r="B2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spans="1:37" x14ac:dyDescent="0.3">
      <c r="A241" s="3"/>
      <c r="B2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x14ac:dyDescent="0.3">
      <c r="A242" s="3"/>
      <c r="B2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x14ac:dyDescent="0.3">
      <c r="A243" s="3"/>
      <c r="B2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</row>
    <row r="244" spans="1:37" x14ac:dyDescent="0.3">
      <c r="A244" s="3"/>
      <c r="B2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x14ac:dyDescent="0.3">
      <c r="A245" s="3"/>
      <c r="B2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x14ac:dyDescent="0.3">
      <c r="A246" s="3"/>
      <c r="B2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</row>
    <row r="247" spans="1:37" x14ac:dyDescent="0.3">
      <c r="A247" s="3"/>
      <c r="B2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x14ac:dyDescent="0.3">
      <c r="A248" s="3"/>
      <c r="B2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x14ac:dyDescent="0.3">
      <c r="A249" s="3"/>
      <c r="B2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</row>
    <row r="250" spans="1:37" x14ac:dyDescent="0.3">
      <c r="A250" s="3"/>
      <c r="B2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x14ac:dyDescent="0.3">
      <c r="A251" s="3"/>
      <c r="B2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x14ac:dyDescent="0.3">
      <c r="A252" s="3"/>
      <c r="B2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</row>
    <row r="253" spans="1:37" x14ac:dyDescent="0.3">
      <c r="A253" s="3"/>
      <c r="B2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x14ac:dyDescent="0.3">
      <c r="A254" s="3"/>
      <c r="B2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x14ac:dyDescent="0.3">
      <c r="A255" s="3"/>
      <c r="B2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</row>
    <row r="256" spans="1:37" x14ac:dyDescent="0.3">
      <c r="A256" s="3"/>
      <c r="B2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x14ac:dyDescent="0.3">
      <c r="A257" s="3"/>
      <c r="B2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x14ac:dyDescent="0.3">
      <c r="A258" s="3"/>
      <c r="B2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</row>
    <row r="259" spans="1:37" x14ac:dyDescent="0.3">
      <c r="A259" s="3"/>
      <c r="B2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x14ac:dyDescent="0.3">
      <c r="A260" s="3"/>
      <c r="B2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x14ac:dyDescent="0.3">
      <c r="A261" s="3"/>
      <c r="B2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</row>
    <row r="262" spans="1:37" x14ac:dyDescent="0.3">
      <c r="A262" s="3"/>
      <c r="B2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x14ac:dyDescent="0.3">
      <c r="A263" s="3"/>
      <c r="B2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x14ac:dyDescent="0.3">
      <c r="A264" s="3"/>
      <c r="B2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</row>
    <row r="265" spans="1:37" x14ac:dyDescent="0.3">
      <c r="A265" s="3"/>
      <c r="B2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x14ac:dyDescent="0.3">
      <c r="A266" s="3"/>
      <c r="B2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x14ac:dyDescent="0.3">
      <c r="A267" s="3"/>
      <c r="B2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</row>
    <row r="268" spans="1:37" x14ac:dyDescent="0.3">
      <c r="A268" s="3"/>
      <c r="B2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x14ac:dyDescent="0.3">
      <c r="A269" s="3"/>
      <c r="B2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x14ac:dyDescent="0.3">
      <c r="A270" s="3"/>
      <c r="B2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</row>
    <row r="271" spans="1:37" x14ac:dyDescent="0.3">
      <c r="A271" s="3"/>
      <c r="B2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x14ac:dyDescent="0.3">
      <c r="A272" s="3"/>
      <c r="B2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x14ac:dyDescent="0.3">
      <c r="A273" s="3"/>
      <c r="B2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</row>
    <row r="274" spans="1:37" x14ac:dyDescent="0.3">
      <c r="A274" s="3"/>
      <c r="B2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x14ac:dyDescent="0.3">
      <c r="A275" s="3"/>
      <c r="B2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x14ac:dyDescent="0.3">
      <c r="A276" s="3"/>
      <c r="B2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</row>
    <row r="277" spans="1:37" x14ac:dyDescent="0.3">
      <c r="A277" s="3"/>
      <c r="B2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x14ac:dyDescent="0.3">
      <c r="A278" s="3"/>
      <c r="B2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x14ac:dyDescent="0.3">
      <c r="A279" s="3"/>
      <c r="B2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</row>
    <row r="280" spans="1:37" x14ac:dyDescent="0.3">
      <c r="A280" s="3"/>
      <c r="B2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x14ac:dyDescent="0.3">
      <c r="A281" s="3"/>
      <c r="B2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x14ac:dyDescent="0.3">
      <c r="A282" s="3"/>
      <c r="B2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</row>
    <row r="283" spans="1:37" x14ac:dyDescent="0.3">
      <c r="A283" s="3"/>
      <c r="B2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x14ac:dyDescent="0.3">
      <c r="A284" s="3"/>
      <c r="B2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x14ac:dyDescent="0.3">
      <c r="A285" s="3"/>
      <c r="B2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</row>
    <row r="286" spans="1:37" x14ac:dyDescent="0.3">
      <c r="A286" s="3"/>
      <c r="B2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x14ac:dyDescent="0.3">
      <c r="A287" s="3"/>
      <c r="B2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x14ac:dyDescent="0.3">
      <c r="A288" s="3"/>
      <c r="B2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</row>
    <row r="289" spans="1:37" x14ac:dyDescent="0.3">
      <c r="A289" s="3"/>
      <c r="B2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x14ac:dyDescent="0.3">
      <c r="A290" s="3"/>
      <c r="B2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</row>
    <row r="291" spans="1:37" x14ac:dyDescent="0.3">
      <c r="A291" s="3"/>
      <c r="B2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</row>
    <row r="292" spans="1:37" x14ac:dyDescent="0.3">
      <c r="A292" s="3"/>
      <c r="B2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x14ac:dyDescent="0.3">
      <c r="A293" s="3"/>
      <c r="B2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</row>
    <row r="294" spans="1:37" x14ac:dyDescent="0.3">
      <c r="A294" s="3"/>
      <c r="B2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</row>
    <row r="295" spans="1:37" x14ac:dyDescent="0.3">
      <c r="A295" s="3"/>
      <c r="B2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x14ac:dyDescent="0.3">
      <c r="A296" s="3"/>
      <c r="B2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x14ac:dyDescent="0.3">
      <c r="A297" s="3"/>
      <c r="B2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</row>
    <row r="298" spans="1:37" x14ac:dyDescent="0.3">
      <c r="A298" s="3"/>
      <c r="B2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x14ac:dyDescent="0.3">
      <c r="A299" s="3"/>
      <c r="B2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x14ac:dyDescent="0.3">
      <c r="A300" s="3"/>
      <c r="B3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</row>
    <row r="301" spans="1:37" x14ac:dyDescent="0.3">
      <c r="A301" s="3"/>
      <c r="B3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x14ac:dyDescent="0.3">
      <c r="A302" s="3"/>
      <c r="B3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x14ac:dyDescent="0.3">
      <c r="A303" s="3"/>
      <c r="B3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</row>
    <row r="304" spans="1:37" x14ac:dyDescent="0.3">
      <c r="A304" s="3"/>
      <c r="B3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x14ac:dyDescent="0.3">
      <c r="A305" s="3"/>
      <c r="B3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x14ac:dyDescent="0.3">
      <c r="A306" s="3"/>
      <c r="B3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</row>
    <row r="307" spans="1:37" x14ac:dyDescent="0.3">
      <c r="A307" s="3"/>
      <c r="B3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x14ac:dyDescent="0.3">
      <c r="A308" s="3"/>
      <c r="B3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x14ac:dyDescent="0.3">
      <c r="A309" s="3"/>
      <c r="B3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</row>
    <row r="310" spans="1:37" x14ac:dyDescent="0.3">
      <c r="A310" s="3"/>
      <c r="B3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x14ac:dyDescent="0.3">
      <c r="A311" s="3"/>
      <c r="B3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x14ac:dyDescent="0.3">
      <c r="A312" s="3"/>
      <c r="B3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</row>
    <row r="313" spans="1:37" x14ac:dyDescent="0.3">
      <c r="A313" s="3"/>
      <c r="B3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x14ac:dyDescent="0.3">
      <c r="A314" s="3"/>
      <c r="B3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x14ac:dyDescent="0.3">
      <c r="A315" s="3"/>
      <c r="B3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</row>
    <row r="316" spans="1:37" x14ac:dyDescent="0.3">
      <c r="A316" s="3"/>
      <c r="B3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x14ac:dyDescent="0.3">
      <c r="A317" s="3"/>
      <c r="B3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x14ac:dyDescent="0.3">
      <c r="A318" s="3"/>
      <c r="B3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</row>
    <row r="319" spans="1:37" x14ac:dyDescent="0.3">
      <c r="A319" s="3"/>
      <c r="B3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x14ac:dyDescent="0.3">
      <c r="A320" s="3"/>
      <c r="B3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x14ac:dyDescent="0.3">
      <c r="A321" s="3"/>
      <c r="B3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</row>
    <row r="322" spans="1:37" x14ac:dyDescent="0.3">
      <c r="A322" s="3"/>
      <c r="B3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x14ac:dyDescent="0.3">
      <c r="A323" s="3"/>
      <c r="B3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</row>
    <row r="324" spans="1:37" x14ac:dyDescent="0.3">
      <c r="A324" s="3"/>
      <c r="B3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</row>
    <row r="325" spans="1:37" x14ac:dyDescent="0.3">
      <c r="A325" s="3"/>
      <c r="B3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:37" x14ac:dyDescent="0.3">
      <c r="A326" s="3"/>
      <c r="B3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</row>
    <row r="327" spans="1:37" x14ac:dyDescent="0.3">
      <c r="A327" s="3"/>
      <c r="B3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</row>
    <row r="328" spans="1:37" x14ac:dyDescent="0.3">
      <c r="A328" s="3"/>
      <c r="B3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:37" x14ac:dyDescent="0.3">
      <c r="A329" s="3"/>
      <c r="B3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</row>
    <row r="330" spans="1:37" x14ac:dyDescent="0.3">
      <c r="A330" s="3"/>
      <c r="B3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</row>
    <row r="331" spans="1:37" x14ac:dyDescent="0.3">
      <c r="A331" s="3"/>
      <c r="B3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:37" x14ac:dyDescent="0.3">
      <c r="A332" s="3"/>
      <c r="B3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</row>
    <row r="333" spans="1:37" x14ac:dyDescent="0.3">
      <c r="A333" s="3"/>
      <c r="B3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</row>
    <row r="334" spans="1:37" x14ac:dyDescent="0.3">
      <c r="A334" s="3"/>
      <c r="B3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:37" x14ac:dyDescent="0.3">
      <c r="A335" s="3"/>
      <c r="B3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</row>
    <row r="336" spans="1:37" x14ac:dyDescent="0.3">
      <c r="A336" s="3"/>
      <c r="B3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</row>
    <row r="337" spans="1:37" x14ac:dyDescent="0.3">
      <c r="A337" s="3"/>
      <c r="B3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:37" x14ac:dyDescent="0.3">
      <c r="A338" s="3"/>
      <c r="B3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</row>
    <row r="339" spans="1:37" x14ac:dyDescent="0.3">
      <c r="A339" s="3"/>
      <c r="B3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</row>
    <row r="340" spans="1:37" x14ac:dyDescent="0.3">
      <c r="A340" s="3"/>
      <c r="B3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:37" x14ac:dyDescent="0.3">
      <c r="A341" s="3"/>
      <c r="B3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</row>
    <row r="342" spans="1:37" x14ac:dyDescent="0.3">
      <c r="A342" s="3"/>
      <c r="B3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</row>
    <row r="343" spans="1:37" x14ac:dyDescent="0.3">
      <c r="A343" s="3"/>
      <c r="B3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:37" x14ac:dyDescent="0.3">
      <c r="A344" s="3"/>
      <c r="B3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</row>
    <row r="345" spans="1:37" x14ac:dyDescent="0.3">
      <c r="A345" s="3"/>
      <c r="B3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</row>
    <row r="346" spans="1:37" x14ac:dyDescent="0.3">
      <c r="A346" s="3"/>
      <c r="B3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:37" x14ac:dyDescent="0.3">
      <c r="A347" s="3"/>
      <c r="B3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</row>
    <row r="348" spans="1:37" x14ac:dyDescent="0.3">
      <c r="A348" s="3"/>
      <c r="B3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</row>
    <row r="349" spans="1:37" x14ac:dyDescent="0.3">
      <c r="A349" s="3"/>
      <c r="B3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:37" x14ac:dyDescent="0.3">
      <c r="A350" s="3"/>
      <c r="B3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</row>
    <row r="351" spans="1:37" x14ac:dyDescent="0.3">
      <c r="A351" s="3"/>
      <c r="B3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</row>
    <row r="352" spans="1:37" x14ac:dyDescent="0.3">
      <c r="A352" s="3"/>
      <c r="B3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:37" x14ac:dyDescent="0.3">
      <c r="A353" s="3"/>
      <c r="B3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</row>
    <row r="354" spans="1:37" x14ac:dyDescent="0.3">
      <c r="A354" s="3"/>
      <c r="B3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</row>
    <row r="355" spans="1:37" x14ac:dyDescent="0.3">
      <c r="A355" s="3"/>
      <c r="B3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:37" x14ac:dyDescent="0.3">
      <c r="A356" s="3"/>
      <c r="B3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</row>
    <row r="357" spans="1:37" x14ac:dyDescent="0.3">
      <c r="A357" s="3"/>
      <c r="B3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</row>
    <row r="358" spans="1:37" x14ac:dyDescent="0.3">
      <c r="A358" s="3"/>
      <c r="B3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1:37" x14ac:dyDescent="0.3">
      <c r="A359" s="3"/>
      <c r="B3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</row>
    <row r="360" spans="1:37" x14ac:dyDescent="0.3">
      <c r="A360" s="3"/>
      <c r="B3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</row>
    <row r="361" spans="1:37" x14ac:dyDescent="0.3">
      <c r="A361" s="3"/>
      <c r="B3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:37" x14ac:dyDescent="0.3">
      <c r="A362" s="3"/>
      <c r="B3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</row>
    <row r="363" spans="1:37" x14ac:dyDescent="0.3">
      <c r="A363" s="3"/>
      <c r="B3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</row>
    <row r="364" spans="1:37" x14ac:dyDescent="0.3">
      <c r="A364" s="3"/>
      <c r="B3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:37" x14ac:dyDescent="0.3">
      <c r="A365" s="3"/>
      <c r="B3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</row>
    <row r="366" spans="1:37" x14ac:dyDescent="0.3">
      <c r="A366" s="3"/>
      <c r="B3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</row>
    <row r="367" spans="1:37" x14ac:dyDescent="0.3">
      <c r="A367" s="3"/>
      <c r="B3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:37" x14ac:dyDescent="0.3">
      <c r="A368" s="3"/>
      <c r="B3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</row>
    <row r="369" spans="1:37" x14ac:dyDescent="0.3">
      <c r="A369" s="3"/>
      <c r="B3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</row>
    <row r="370" spans="1:37" x14ac:dyDescent="0.3">
      <c r="A370" s="3"/>
      <c r="B3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:37" x14ac:dyDescent="0.3">
      <c r="A371" s="3"/>
      <c r="B3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</row>
    <row r="372" spans="1:37" x14ac:dyDescent="0.3">
      <c r="A372" s="3"/>
      <c r="B3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</row>
    <row r="373" spans="1:37" x14ac:dyDescent="0.3">
      <c r="A373" s="3"/>
      <c r="B3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x14ac:dyDescent="0.3">
      <c r="A374" s="3"/>
      <c r="B3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</row>
    <row r="375" spans="1:37" x14ac:dyDescent="0.3">
      <c r="A375" s="3"/>
      <c r="B3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</row>
    <row r="376" spans="1:37" x14ac:dyDescent="0.3">
      <c r="A376" s="3"/>
      <c r="B3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:37" x14ac:dyDescent="0.3">
      <c r="A377" s="3"/>
      <c r="B3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</row>
    <row r="378" spans="1:37" x14ac:dyDescent="0.3">
      <c r="A378" s="3"/>
      <c r="B3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</row>
    <row r="379" spans="1:37" x14ac:dyDescent="0.3">
      <c r="A379" s="3"/>
      <c r="B3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x14ac:dyDescent="0.3">
      <c r="A380" s="3"/>
      <c r="B3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</row>
    <row r="381" spans="1:37" x14ac:dyDescent="0.3">
      <c r="A381" s="3"/>
      <c r="B3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</row>
    <row r="382" spans="1:37" x14ac:dyDescent="0.3">
      <c r="A382" s="3"/>
      <c r="B3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:37" x14ac:dyDescent="0.3">
      <c r="A383" s="3"/>
      <c r="B3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</row>
    <row r="384" spans="1:37" x14ac:dyDescent="0.3">
      <c r="A384" s="3"/>
      <c r="B3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</row>
    <row r="385" spans="1:37" x14ac:dyDescent="0.3">
      <c r="A385" s="3"/>
      <c r="B3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x14ac:dyDescent="0.3">
      <c r="A386" s="3"/>
      <c r="B3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</row>
    <row r="387" spans="1:37" x14ac:dyDescent="0.3">
      <c r="A387" s="3"/>
      <c r="B3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</row>
    <row r="388" spans="1:37" x14ac:dyDescent="0.3">
      <c r="A388" s="3"/>
      <c r="B3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x14ac:dyDescent="0.3">
      <c r="A389" s="3"/>
      <c r="B3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</row>
    <row r="390" spans="1:37" x14ac:dyDescent="0.3">
      <c r="A390" s="3"/>
      <c r="B3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</row>
    <row r="391" spans="1:37" x14ac:dyDescent="0.3">
      <c r="A391" s="3"/>
      <c r="B3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x14ac:dyDescent="0.3">
      <c r="A392" s="3"/>
      <c r="B3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</row>
    <row r="393" spans="1:37" x14ac:dyDescent="0.3">
      <c r="A393" s="3"/>
      <c r="B3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</row>
    <row r="394" spans="1:37" x14ac:dyDescent="0.3">
      <c r="A394" s="3"/>
      <c r="B3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x14ac:dyDescent="0.3">
      <c r="A395" s="3"/>
      <c r="B3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</row>
    <row r="396" spans="1:37" x14ac:dyDescent="0.3">
      <c r="A396" s="3"/>
      <c r="B3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</row>
    <row r="397" spans="1:37" x14ac:dyDescent="0.3">
      <c r="A397" s="3"/>
      <c r="B3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x14ac:dyDescent="0.3">
      <c r="A398" s="3"/>
      <c r="B3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</row>
    <row r="399" spans="1:37" x14ac:dyDescent="0.3">
      <c r="A399" s="3"/>
      <c r="B3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</row>
    <row r="400" spans="1:37" x14ac:dyDescent="0.3">
      <c r="A400" s="3"/>
      <c r="B4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:37" x14ac:dyDescent="0.3">
      <c r="A401" s="3"/>
      <c r="B4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</row>
    <row r="402" spans="1:37" x14ac:dyDescent="0.3">
      <c r="A402" s="3"/>
      <c r="B4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</row>
    <row r="403" spans="1:37" x14ac:dyDescent="0.3">
      <c r="A403" s="3"/>
      <c r="B4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:37" x14ac:dyDescent="0.3">
      <c r="A404" s="3"/>
      <c r="B4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</row>
    <row r="405" spans="1:37" x14ac:dyDescent="0.3">
      <c r="A405" s="3"/>
      <c r="B4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</row>
    <row r="406" spans="1:37" x14ac:dyDescent="0.3">
      <c r="A406" s="3"/>
      <c r="B4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:37" x14ac:dyDescent="0.3">
      <c r="A407" s="3"/>
      <c r="B4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</row>
    <row r="408" spans="1:37" x14ac:dyDescent="0.3">
      <c r="A408" s="3"/>
      <c r="B4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</row>
    <row r="409" spans="1:37" x14ac:dyDescent="0.3">
      <c r="A409" s="3"/>
      <c r="B4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:37" x14ac:dyDescent="0.3">
      <c r="A410" s="3"/>
      <c r="B4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1:37" x14ac:dyDescent="0.3">
      <c r="A411" s="3"/>
      <c r="B4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</row>
    <row r="412" spans="1:37" x14ac:dyDescent="0.3">
      <c r="A412" s="3"/>
      <c r="B4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:37" x14ac:dyDescent="0.3">
      <c r="A413" s="3"/>
      <c r="B4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</row>
    <row r="414" spans="1:37" x14ac:dyDescent="0.3">
      <c r="A414" s="3"/>
      <c r="B4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</row>
    <row r="415" spans="1:37" x14ac:dyDescent="0.3">
      <c r="A415" s="3"/>
      <c r="B4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</row>
    <row r="416" spans="1:37" x14ac:dyDescent="0.3">
      <c r="A416" s="3"/>
      <c r="B4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16" s="20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/>
      <c r="AF416" s="9"/>
      <c r="AG416" s="9"/>
      <c r="AH416" s="9"/>
      <c r="AI416"/>
      <c r="AJ416" s="9"/>
      <c r="AK416" s="21"/>
    </row>
    <row r="417" spans="1:37" x14ac:dyDescent="0.3">
      <c r="A417" s="3"/>
      <c r="B4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17" s="20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/>
      <c r="AF417" s="9"/>
      <c r="AG417" s="9"/>
      <c r="AH417" s="9"/>
      <c r="AI417"/>
      <c r="AJ417" s="9"/>
      <c r="AK417" s="21"/>
    </row>
    <row r="418" spans="1:37" x14ac:dyDescent="0.3">
      <c r="A418" s="3"/>
      <c r="B4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18" s="20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/>
      <c r="AF418" s="9"/>
      <c r="AG418" s="9"/>
      <c r="AH418" s="9"/>
      <c r="AI418"/>
      <c r="AJ418" s="9"/>
      <c r="AK418" s="21"/>
    </row>
    <row r="419" spans="1:37" x14ac:dyDescent="0.3">
      <c r="A419" s="3"/>
      <c r="B4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19" s="20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/>
      <c r="AF419" s="9"/>
      <c r="AG419" s="9"/>
      <c r="AH419" s="9"/>
      <c r="AI419"/>
      <c r="AJ419" s="9"/>
      <c r="AK419" s="21"/>
    </row>
    <row r="420" spans="1:37" x14ac:dyDescent="0.3">
      <c r="A420" s="3"/>
      <c r="B4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20" s="20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/>
      <c r="AF420" s="9"/>
      <c r="AG420" s="9"/>
      <c r="AH420" s="9"/>
      <c r="AI420"/>
      <c r="AJ420" s="9"/>
      <c r="AK420" s="21"/>
    </row>
    <row r="421" spans="1:37" x14ac:dyDescent="0.3">
      <c r="A421" s="3"/>
      <c r="B4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21" s="20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/>
      <c r="AF421" s="9"/>
      <c r="AG421" s="9"/>
      <c r="AH421" s="9"/>
      <c r="AI421"/>
      <c r="AJ421" s="9"/>
      <c r="AK421" s="21"/>
    </row>
    <row r="422" spans="1:37" x14ac:dyDescent="0.3">
      <c r="A422" s="3"/>
      <c r="B4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22" s="20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/>
      <c r="AF422" s="9"/>
      <c r="AG422" s="9"/>
      <c r="AH422" s="9"/>
      <c r="AI422"/>
      <c r="AJ422" s="9"/>
      <c r="AK422" s="21"/>
    </row>
    <row r="423" spans="1:37" x14ac:dyDescent="0.3">
      <c r="A423" s="3"/>
      <c r="B4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23" s="20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/>
      <c r="AF423" s="9"/>
      <c r="AG423" s="9"/>
      <c r="AH423" s="9"/>
      <c r="AI423"/>
      <c r="AJ423" s="9"/>
      <c r="AK423" s="21"/>
    </row>
    <row r="424" spans="1:37" x14ac:dyDescent="0.3">
      <c r="A424" s="3"/>
      <c r="B4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24" s="20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/>
      <c r="AF424" s="9"/>
      <c r="AG424" s="9"/>
      <c r="AH424" s="9"/>
      <c r="AI424"/>
      <c r="AJ424" s="9"/>
      <c r="AK424" s="21"/>
    </row>
    <row r="425" spans="1:37" x14ac:dyDescent="0.3">
      <c r="A425" s="3"/>
      <c r="B4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25" s="20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/>
      <c r="AF425" s="9"/>
      <c r="AG425" s="9"/>
      <c r="AH425" s="9"/>
      <c r="AI425"/>
      <c r="AJ425" s="9"/>
      <c r="AK425" s="21"/>
    </row>
    <row r="426" spans="1:37" x14ac:dyDescent="0.3">
      <c r="A426" s="3"/>
      <c r="B4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26" s="20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/>
      <c r="AF426" s="9"/>
      <c r="AG426" s="9"/>
      <c r="AH426" s="9"/>
      <c r="AI426"/>
      <c r="AJ426" s="9"/>
      <c r="AK426" s="21"/>
    </row>
    <row r="427" spans="1:37" x14ac:dyDescent="0.3">
      <c r="A427" s="3"/>
      <c r="B4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27" s="20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/>
      <c r="AF427" s="9"/>
      <c r="AG427" s="9"/>
      <c r="AH427" s="9"/>
      <c r="AI427"/>
      <c r="AJ427" s="9"/>
      <c r="AK427" s="21"/>
    </row>
    <row r="428" spans="1:37" x14ac:dyDescent="0.3">
      <c r="A428" s="3"/>
      <c r="B4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28" s="20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/>
      <c r="AF428" s="9"/>
      <c r="AG428" s="9"/>
      <c r="AH428" s="9"/>
      <c r="AI428"/>
      <c r="AJ428" s="9"/>
      <c r="AK428" s="21"/>
    </row>
    <row r="429" spans="1:37" x14ac:dyDescent="0.3">
      <c r="A429" s="3"/>
      <c r="B4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29" s="20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/>
      <c r="AF429" s="9"/>
      <c r="AG429" s="9"/>
      <c r="AH429" s="9"/>
      <c r="AI429"/>
      <c r="AJ429" s="9"/>
      <c r="AK429" s="21"/>
    </row>
    <row r="430" spans="1:37" x14ac:dyDescent="0.3">
      <c r="A430" s="3"/>
      <c r="B4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30" s="20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/>
      <c r="AF430" s="9"/>
      <c r="AG430" s="9"/>
      <c r="AH430" s="9"/>
      <c r="AI430"/>
      <c r="AJ430" s="9"/>
      <c r="AK430" s="21"/>
    </row>
    <row r="431" spans="1:37" x14ac:dyDescent="0.3">
      <c r="A431" s="3"/>
      <c r="B4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31" s="20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/>
      <c r="AF431" s="9"/>
      <c r="AG431" s="9"/>
      <c r="AH431" s="9"/>
      <c r="AI431"/>
      <c r="AJ431" s="9"/>
      <c r="AK431" s="21"/>
    </row>
    <row r="432" spans="1:37" x14ac:dyDescent="0.3">
      <c r="A432" s="3"/>
      <c r="B4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32" s="20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/>
      <c r="AF432" s="9"/>
      <c r="AG432" s="9"/>
      <c r="AH432" s="9"/>
      <c r="AI432"/>
      <c r="AJ432" s="9"/>
      <c r="AK432" s="21"/>
    </row>
    <row r="433" spans="1:37" x14ac:dyDescent="0.3">
      <c r="A433" s="3"/>
      <c r="B4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33" s="20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/>
      <c r="AF433" s="9"/>
      <c r="AG433" s="9"/>
      <c r="AH433" s="9"/>
      <c r="AI433"/>
      <c r="AJ433" s="9"/>
      <c r="AK433" s="21"/>
    </row>
    <row r="434" spans="1:37" x14ac:dyDescent="0.3">
      <c r="A434" s="3"/>
      <c r="B4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34" s="20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/>
      <c r="AF434" s="9"/>
      <c r="AG434" s="9"/>
      <c r="AH434" s="9"/>
      <c r="AI434"/>
      <c r="AJ434" s="9"/>
      <c r="AK434" s="21"/>
    </row>
    <row r="435" spans="1:37" x14ac:dyDescent="0.3">
      <c r="A435" s="3"/>
      <c r="B4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35" s="20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/>
      <c r="AF435" s="9"/>
      <c r="AG435" s="9"/>
      <c r="AH435" s="9"/>
      <c r="AI435"/>
      <c r="AJ435" s="9"/>
      <c r="AK435" s="21"/>
    </row>
    <row r="436" spans="1:37" x14ac:dyDescent="0.3">
      <c r="A436" s="3"/>
      <c r="B4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36" s="20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/>
      <c r="AF436" s="9"/>
      <c r="AG436" s="9"/>
      <c r="AH436" s="9"/>
      <c r="AI436"/>
      <c r="AJ436" s="9"/>
      <c r="AK436" s="21"/>
    </row>
    <row r="437" spans="1:37" x14ac:dyDescent="0.3">
      <c r="A437" s="3"/>
      <c r="B4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37" s="20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/>
      <c r="AF437" s="9"/>
      <c r="AG437" s="9"/>
      <c r="AH437" s="9"/>
      <c r="AI437"/>
      <c r="AJ437" s="9"/>
      <c r="AK437" s="21"/>
    </row>
    <row r="438" spans="1:37" x14ac:dyDescent="0.3">
      <c r="A438" s="3"/>
      <c r="B4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38" s="20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/>
      <c r="AF438" s="9"/>
      <c r="AG438" s="9"/>
      <c r="AH438" s="9"/>
      <c r="AI438"/>
      <c r="AJ438" s="9"/>
      <c r="AK438" s="21"/>
    </row>
    <row r="439" spans="1:37" x14ac:dyDescent="0.3">
      <c r="A439" s="3"/>
      <c r="B4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39" s="20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/>
      <c r="AF439" s="9"/>
      <c r="AG439" s="9"/>
      <c r="AH439" s="9"/>
      <c r="AI439"/>
      <c r="AJ439" s="9"/>
      <c r="AK439" s="21"/>
    </row>
    <row r="440" spans="1:37" x14ac:dyDescent="0.3">
      <c r="A440" s="3"/>
      <c r="B4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40" s="20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/>
      <c r="AF440" s="9"/>
      <c r="AG440" s="9"/>
      <c r="AH440" s="9"/>
      <c r="AI440"/>
      <c r="AJ440" s="9"/>
      <c r="AK440" s="21"/>
    </row>
    <row r="441" spans="1:37" x14ac:dyDescent="0.3">
      <c r="A441" s="3"/>
      <c r="B4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41" s="20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/>
      <c r="AF441" s="9"/>
      <c r="AG441" s="9"/>
      <c r="AH441" s="9"/>
      <c r="AI441"/>
      <c r="AJ441" s="9"/>
      <c r="AK441" s="21"/>
    </row>
    <row r="442" spans="1:37" x14ac:dyDescent="0.3">
      <c r="A442" s="3"/>
      <c r="B4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42" s="20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/>
      <c r="AF442" s="9"/>
      <c r="AG442" s="9"/>
      <c r="AH442" s="9"/>
      <c r="AI442"/>
      <c r="AJ442" s="9"/>
      <c r="AK442" s="21"/>
    </row>
    <row r="443" spans="1:37" x14ac:dyDescent="0.3">
      <c r="A443" s="3"/>
      <c r="B4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43" s="20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/>
      <c r="AF443" s="9"/>
      <c r="AG443" s="9"/>
      <c r="AH443" s="9"/>
      <c r="AI443"/>
      <c r="AJ443" s="9"/>
      <c r="AK443" s="21"/>
    </row>
    <row r="444" spans="1:37" x14ac:dyDescent="0.3">
      <c r="A444" s="3"/>
      <c r="B4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44" s="20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/>
      <c r="AF444" s="9"/>
      <c r="AG444" s="9"/>
      <c r="AH444" s="9"/>
      <c r="AI444"/>
      <c r="AJ444" s="9"/>
      <c r="AK444" s="21"/>
    </row>
    <row r="445" spans="1:37" x14ac:dyDescent="0.3">
      <c r="A445" s="3"/>
      <c r="B4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45" s="20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/>
      <c r="AF445" s="9"/>
      <c r="AG445" s="9"/>
      <c r="AH445" s="9"/>
      <c r="AI445"/>
      <c r="AJ445" s="9"/>
      <c r="AK445" s="21"/>
    </row>
    <row r="446" spans="1:37" x14ac:dyDescent="0.3">
      <c r="A446" s="3"/>
      <c r="B4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46" s="20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/>
      <c r="AF446" s="9"/>
      <c r="AG446" s="9"/>
      <c r="AH446" s="9"/>
      <c r="AI446"/>
      <c r="AJ446" s="9"/>
      <c r="AK446" s="21"/>
    </row>
    <row r="447" spans="1:37" x14ac:dyDescent="0.3">
      <c r="A447" s="3"/>
      <c r="B4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47" s="20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/>
      <c r="AF447" s="9"/>
      <c r="AG447" s="9"/>
      <c r="AH447" s="9"/>
      <c r="AI447"/>
      <c r="AJ447" s="9"/>
      <c r="AK447" s="21"/>
    </row>
    <row r="448" spans="1:37" x14ac:dyDescent="0.3">
      <c r="A448" s="3"/>
      <c r="B4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48" s="20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/>
      <c r="AF448" s="9"/>
      <c r="AG448" s="9"/>
      <c r="AH448" s="9"/>
      <c r="AI448"/>
      <c r="AJ448" s="9"/>
      <c r="AK448" s="21"/>
    </row>
    <row r="449" spans="1:37" x14ac:dyDescent="0.3">
      <c r="A449" s="3"/>
      <c r="B4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49" s="20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/>
      <c r="AF449" s="9"/>
      <c r="AG449" s="9"/>
      <c r="AH449" s="9"/>
      <c r="AI449"/>
      <c r="AJ449" s="9"/>
      <c r="AK449" s="21"/>
    </row>
    <row r="450" spans="1:37" x14ac:dyDescent="0.3">
      <c r="A450" s="3"/>
      <c r="B4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50" s="20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/>
      <c r="AF450" s="9"/>
      <c r="AG450" s="9"/>
      <c r="AH450" s="9"/>
      <c r="AI450"/>
      <c r="AJ450" s="9"/>
      <c r="AK450" s="21"/>
    </row>
    <row r="451" spans="1:37" x14ac:dyDescent="0.3">
      <c r="A451" s="3"/>
      <c r="B4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51" s="20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/>
      <c r="AF451" s="9"/>
      <c r="AG451" s="9"/>
      <c r="AH451" s="9"/>
      <c r="AI451"/>
      <c r="AJ451" s="9"/>
      <c r="AK451" s="21"/>
    </row>
    <row r="452" spans="1:37" x14ac:dyDescent="0.3">
      <c r="A452" s="3"/>
      <c r="B4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52" s="20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/>
      <c r="AF452" s="9"/>
      <c r="AG452" s="9"/>
      <c r="AH452" s="9"/>
      <c r="AI452"/>
      <c r="AJ452" s="9"/>
      <c r="AK452" s="21"/>
    </row>
    <row r="453" spans="1:37" x14ac:dyDescent="0.3">
      <c r="A453" s="3"/>
      <c r="B4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53" s="20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/>
      <c r="AF453" s="9"/>
      <c r="AG453" s="9"/>
      <c r="AH453" s="9"/>
      <c r="AI453"/>
      <c r="AJ453" s="9"/>
      <c r="AK453" s="21"/>
    </row>
    <row r="454" spans="1:37" x14ac:dyDescent="0.3">
      <c r="A454" s="3"/>
      <c r="B4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54" s="2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/>
      <c r="AF454" s="9"/>
      <c r="AG454" s="9"/>
      <c r="AH454" s="9"/>
      <c r="AI454"/>
      <c r="AJ454" s="9"/>
      <c r="AK454" s="21"/>
    </row>
    <row r="455" spans="1:37" x14ac:dyDescent="0.3">
      <c r="A455" s="3"/>
      <c r="B4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55" s="20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/>
      <c r="AF455" s="9"/>
      <c r="AG455" s="9"/>
      <c r="AH455" s="9"/>
      <c r="AI455"/>
      <c r="AJ455" s="9"/>
      <c r="AK455" s="21"/>
    </row>
    <row r="456" spans="1:37" x14ac:dyDescent="0.3">
      <c r="A456" s="3"/>
      <c r="B4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56" s="20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/>
      <c r="AF456" s="9"/>
      <c r="AG456" s="9"/>
      <c r="AH456" s="9"/>
      <c r="AI456"/>
      <c r="AJ456" s="9"/>
      <c r="AK456" s="21"/>
    </row>
    <row r="457" spans="1:37" x14ac:dyDescent="0.3">
      <c r="A457" s="3"/>
      <c r="B4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57" s="20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/>
      <c r="AF457" s="9"/>
      <c r="AG457" s="9"/>
      <c r="AH457" s="9"/>
      <c r="AI457"/>
      <c r="AJ457" s="9"/>
      <c r="AK457" s="21"/>
    </row>
    <row r="458" spans="1:37" x14ac:dyDescent="0.3">
      <c r="A458" s="3"/>
      <c r="B4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58" s="20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/>
      <c r="AF458" s="9"/>
      <c r="AG458" s="9"/>
      <c r="AH458" s="9"/>
      <c r="AI458"/>
      <c r="AJ458" s="9"/>
      <c r="AK458" s="21"/>
    </row>
    <row r="459" spans="1:37" x14ac:dyDescent="0.3">
      <c r="A459" s="3"/>
      <c r="B4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59" s="20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/>
      <c r="AF459" s="9"/>
      <c r="AG459" s="9"/>
      <c r="AH459" s="9"/>
      <c r="AI459"/>
      <c r="AJ459" s="9"/>
      <c r="AK459" s="21"/>
    </row>
    <row r="460" spans="1:37" x14ac:dyDescent="0.3">
      <c r="A460" s="3"/>
      <c r="B4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60" s="20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/>
      <c r="AF460" s="9"/>
      <c r="AG460" s="9"/>
      <c r="AH460" s="9"/>
      <c r="AI460"/>
      <c r="AJ460" s="9"/>
      <c r="AK460" s="21"/>
    </row>
    <row r="461" spans="1:37" x14ac:dyDescent="0.3">
      <c r="A461" s="3"/>
      <c r="B4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61" s="20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/>
      <c r="AF461" s="9"/>
      <c r="AG461" s="9"/>
      <c r="AH461" s="9"/>
      <c r="AI461"/>
      <c r="AJ461" s="9"/>
      <c r="AK461" s="21"/>
    </row>
    <row r="462" spans="1:37" x14ac:dyDescent="0.3">
      <c r="A462" s="3"/>
      <c r="B4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62" s="20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/>
      <c r="AF462" s="9"/>
      <c r="AG462" s="9"/>
      <c r="AH462" s="9"/>
      <c r="AI462"/>
      <c r="AJ462" s="9"/>
      <c r="AK462" s="21"/>
    </row>
    <row r="463" spans="1:37" x14ac:dyDescent="0.3">
      <c r="A463" s="3"/>
      <c r="B4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63" s="20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/>
      <c r="AF463" s="9"/>
      <c r="AG463" s="9"/>
      <c r="AH463" s="9"/>
      <c r="AI463"/>
      <c r="AJ463" s="9"/>
      <c r="AK463" s="21"/>
    </row>
    <row r="464" spans="1:37" x14ac:dyDescent="0.3">
      <c r="A464" s="3"/>
      <c r="B4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64" s="20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/>
      <c r="AF464" s="9"/>
      <c r="AG464" s="9"/>
      <c r="AH464" s="9"/>
      <c r="AI464"/>
      <c r="AJ464" s="9"/>
      <c r="AK464" s="21"/>
    </row>
    <row r="465" spans="1:37" x14ac:dyDescent="0.3">
      <c r="A465" s="3"/>
      <c r="B4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65" s="20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/>
      <c r="AF465" s="9"/>
      <c r="AG465" s="9"/>
      <c r="AH465" s="9"/>
      <c r="AI465"/>
      <c r="AJ465" s="9"/>
      <c r="AK465" s="21"/>
    </row>
    <row r="466" spans="1:37" x14ac:dyDescent="0.3">
      <c r="A466" s="3"/>
      <c r="B4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66" s="20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/>
      <c r="AF466" s="9"/>
      <c r="AG466" s="9"/>
      <c r="AH466" s="9"/>
      <c r="AI466"/>
      <c r="AJ466" s="9"/>
      <c r="AK466" s="21"/>
    </row>
    <row r="467" spans="1:37" x14ac:dyDescent="0.3">
      <c r="A467" s="3"/>
      <c r="B4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67" s="20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/>
      <c r="AF467" s="9"/>
      <c r="AG467" s="9"/>
      <c r="AH467" s="9"/>
      <c r="AI467"/>
      <c r="AJ467" s="9"/>
      <c r="AK467" s="21"/>
    </row>
    <row r="468" spans="1:37" x14ac:dyDescent="0.3">
      <c r="A468" s="3"/>
      <c r="B4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68" s="20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/>
      <c r="AF468" s="9"/>
      <c r="AG468" s="9"/>
      <c r="AH468" s="9"/>
      <c r="AI468"/>
      <c r="AJ468" s="9"/>
      <c r="AK468" s="21"/>
    </row>
    <row r="469" spans="1:37" x14ac:dyDescent="0.3">
      <c r="A469" s="3"/>
      <c r="B4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69" s="20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/>
      <c r="AF469" s="9"/>
      <c r="AG469" s="9"/>
      <c r="AH469" s="9"/>
      <c r="AI469"/>
      <c r="AJ469" s="9"/>
      <c r="AK469" s="21"/>
    </row>
    <row r="470" spans="1:37" x14ac:dyDescent="0.3">
      <c r="A470" s="3"/>
      <c r="B4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70" s="20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/>
      <c r="AF470" s="9"/>
      <c r="AG470" s="9"/>
      <c r="AH470" s="9"/>
      <c r="AI470"/>
      <c r="AJ470" s="9"/>
      <c r="AK470" s="21"/>
    </row>
    <row r="471" spans="1:37" x14ac:dyDescent="0.3">
      <c r="A471" s="3"/>
      <c r="B4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71" s="20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/>
      <c r="AF471" s="9"/>
      <c r="AG471" s="9"/>
      <c r="AH471" s="9"/>
      <c r="AI471"/>
      <c r="AJ471" s="9"/>
      <c r="AK471" s="21"/>
    </row>
    <row r="472" spans="1:37" x14ac:dyDescent="0.3">
      <c r="A472" s="3"/>
      <c r="B4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72" s="20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/>
      <c r="AF472" s="9"/>
      <c r="AG472" s="9"/>
      <c r="AH472" s="9"/>
      <c r="AI472"/>
      <c r="AJ472" s="9"/>
      <c r="AK472" s="21"/>
    </row>
    <row r="473" spans="1:37" x14ac:dyDescent="0.3">
      <c r="A473" s="3"/>
      <c r="B4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73" s="20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/>
      <c r="AF473" s="9"/>
      <c r="AG473" s="9"/>
      <c r="AH473" s="9"/>
      <c r="AI473"/>
      <c r="AJ473" s="9"/>
      <c r="AK473" s="21"/>
    </row>
    <row r="474" spans="1:37" x14ac:dyDescent="0.3">
      <c r="A474" s="3"/>
      <c r="B4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74" s="2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/>
      <c r="AF474" s="9"/>
      <c r="AG474" s="9"/>
      <c r="AH474" s="9"/>
      <c r="AI474"/>
      <c r="AJ474" s="9"/>
      <c r="AK474" s="21"/>
    </row>
    <row r="475" spans="1:37" x14ac:dyDescent="0.3">
      <c r="A475" s="3"/>
      <c r="B4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75" s="20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/>
      <c r="AF475" s="9"/>
      <c r="AG475" s="9"/>
      <c r="AH475" s="9"/>
      <c r="AI475"/>
      <c r="AJ475" s="9"/>
      <c r="AK475" s="21"/>
    </row>
    <row r="476" spans="1:37" x14ac:dyDescent="0.3">
      <c r="A476" s="3"/>
      <c r="B4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76" s="20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/>
      <c r="AF476" s="9"/>
      <c r="AG476" s="9"/>
      <c r="AH476" s="9"/>
      <c r="AI476"/>
      <c r="AJ476" s="9"/>
      <c r="AK476" s="21"/>
    </row>
    <row r="477" spans="1:37" x14ac:dyDescent="0.3">
      <c r="A477" s="3"/>
      <c r="B4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77" s="20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/>
      <c r="AF477" s="9"/>
      <c r="AG477" s="9"/>
      <c r="AH477" s="9"/>
      <c r="AI477"/>
      <c r="AJ477" s="9"/>
      <c r="AK477" s="21"/>
    </row>
    <row r="478" spans="1:37" x14ac:dyDescent="0.3">
      <c r="A478" s="3"/>
      <c r="B4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78" s="20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/>
      <c r="AF478" s="9"/>
      <c r="AG478" s="9"/>
      <c r="AH478" s="9"/>
      <c r="AI478"/>
      <c r="AJ478" s="9"/>
      <c r="AK478" s="21"/>
    </row>
    <row r="479" spans="1:37" x14ac:dyDescent="0.3">
      <c r="A479" s="3"/>
      <c r="B4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79" s="20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/>
      <c r="AF479" s="9"/>
      <c r="AG479" s="9"/>
      <c r="AH479" s="9"/>
      <c r="AI479"/>
      <c r="AJ479" s="9"/>
      <c r="AK479" s="21"/>
    </row>
    <row r="480" spans="1:37" x14ac:dyDescent="0.3">
      <c r="A480" s="3"/>
      <c r="B4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80" s="20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/>
      <c r="AJ480" s="9"/>
      <c r="AK480" s="21"/>
    </row>
    <row r="481" spans="1:37" x14ac:dyDescent="0.3">
      <c r="A481" s="3"/>
      <c r="B4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81" s="20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/>
      <c r="AJ481" s="9"/>
      <c r="AK481" s="21"/>
    </row>
    <row r="482" spans="1:37" x14ac:dyDescent="0.3">
      <c r="A482" s="3"/>
      <c r="B4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82" s="20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/>
      <c r="AJ482" s="9"/>
      <c r="AK482" s="21"/>
    </row>
    <row r="483" spans="1:37" x14ac:dyDescent="0.3">
      <c r="A483" s="3"/>
      <c r="B4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83" s="20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/>
      <c r="AJ483" s="9"/>
      <c r="AK483" s="21"/>
    </row>
    <row r="484" spans="1:37" x14ac:dyDescent="0.3">
      <c r="A484" s="3"/>
      <c r="B4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84" s="20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/>
      <c r="AJ484" s="9"/>
      <c r="AK484" s="21"/>
    </row>
    <row r="485" spans="1:37" x14ac:dyDescent="0.3">
      <c r="A485" s="3"/>
      <c r="B4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85" s="20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/>
      <c r="AJ485" s="9"/>
      <c r="AK485" s="21"/>
    </row>
    <row r="486" spans="1:37" x14ac:dyDescent="0.3">
      <c r="A486" s="3"/>
      <c r="B4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86" s="20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/>
      <c r="AJ486" s="9"/>
      <c r="AK486" s="21"/>
    </row>
    <row r="487" spans="1:37" x14ac:dyDescent="0.3">
      <c r="A487" s="3"/>
      <c r="B4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87" s="20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/>
      <c r="AJ487" s="9"/>
      <c r="AK487" s="21"/>
    </row>
    <row r="488" spans="1:37" x14ac:dyDescent="0.3">
      <c r="A488" s="3"/>
      <c r="B4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88" s="20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/>
      <c r="AJ488" s="9"/>
      <c r="AK488" s="21"/>
    </row>
    <row r="489" spans="1:37" x14ac:dyDescent="0.3">
      <c r="A489" s="3"/>
      <c r="B4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89" s="20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/>
      <c r="AJ489" s="9"/>
      <c r="AK489" s="21"/>
    </row>
    <row r="490" spans="1:37" x14ac:dyDescent="0.3">
      <c r="A490" s="3"/>
      <c r="B4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90" s="20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/>
      <c r="AJ490" s="9"/>
      <c r="AK490" s="21"/>
    </row>
    <row r="491" spans="1:37" x14ac:dyDescent="0.3">
      <c r="A491" s="3"/>
      <c r="B4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91" s="2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/>
      <c r="AJ491" s="9"/>
      <c r="AK491" s="21"/>
    </row>
    <row r="492" spans="1:37" x14ac:dyDescent="0.3">
      <c r="A492" s="3"/>
      <c r="B4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92" s="2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/>
      <c r="AJ492" s="9"/>
      <c r="AK492" s="21"/>
    </row>
    <row r="493" spans="1:37" x14ac:dyDescent="0.3">
      <c r="A493" s="3"/>
      <c r="B4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93" s="20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/>
      <c r="AJ493" s="9"/>
      <c r="AK493" s="21"/>
    </row>
    <row r="494" spans="1:37" x14ac:dyDescent="0.3">
      <c r="A494" s="3"/>
      <c r="B4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94" s="20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/>
      <c r="AJ494" s="9"/>
      <c r="AK494" s="21"/>
    </row>
    <row r="495" spans="1:37" x14ac:dyDescent="0.3">
      <c r="A495" s="3"/>
      <c r="B4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95" s="20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/>
      <c r="AJ495" s="9"/>
      <c r="AK495" s="21"/>
    </row>
    <row r="496" spans="1:37" x14ac:dyDescent="0.3">
      <c r="A496" s="3"/>
      <c r="B4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96" s="20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/>
      <c r="AJ496" s="9"/>
      <c r="AK496" s="21"/>
    </row>
    <row r="497" spans="1:37" x14ac:dyDescent="0.3">
      <c r="A497" s="3"/>
      <c r="B4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97" s="20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/>
      <c r="AJ497" s="9"/>
      <c r="AK497" s="21"/>
    </row>
    <row r="498" spans="1:37" x14ac:dyDescent="0.3">
      <c r="A498" s="3"/>
      <c r="B4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98" s="20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/>
      <c r="AJ498" s="9"/>
      <c r="AK498" s="21"/>
    </row>
    <row r="499" spans="1:37" x14ac:dyDescent="0.3">
      <c r="A499" s="3"/>
      <c r="B4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499" s="2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/>
      <c r="AJ499" s="9"/>
      <c r="AK499" s="21"/>
    </row>
    <row r="500" spans="1:37" x14ac:dyDescent="0.3">
      <c r="A500" s="3"/>
      <c r="B5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00" s="2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/>
      <c r="AJ500" s="9"/>
      <c r="AK500" s="21"/>
    </row>
    <row r="501" spans="1:37" x14ac:dyDescent="0.3">
      <c r="A501" s="3"/>
      <c r="B5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01" s="20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/>
      <c r="AJ501" s="9"/>
      <c r="AK501" s="21"/>
    </row>
    <row r="502" spans="1:37" x14ac:dyDescent="0.3">
      <c r="A502" s="3"/>
      <c r="B5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02" s="20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/>
      <c r="AJ502" s="9"/>
      <c r="AK502" s="21"/>
    </row>
    <row r="503" spans="1:37" x14ac:dyDescent="0.3">
      <c r="A503" s="3"/>
      <c r="B5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03" s="20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/>
      <c r="AJ503" s="9"/>
      <c r="AK503" s="21"/>
    </row>
    <row r="504" spans="1:37" x14ac:dyDescent="0.3">
      <c r="A504" s="3"/>
      <c r="B5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04" s="20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/>
      <c r="AJ504" s="9"/>
      <c r="AK504" s="21"/>
    </row>
    <row r="505" spans="1:37" x14ac:dyDescent="0.3">
      <c r="A505" s="3"/>
      <c r="B5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05" s="20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/>
      <c r="AJ505" s="9"/>
      <c r="AK505" s="21"/>
    </row>
    <row r="506" spans="1:37" x14ac:dyDescent="0.3">
      <c r="A506" s="3"/>
      <c r="B5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06" s="20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/>
      <c r="AJ506" s="9"/>
      <c r="AK506" s="21"/>
    </row>
    <row r="507" spans="1:37" x14ac:dyDescent="0.3">
      <c r="A507" s="3"/>
      <c r="B5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07" s="20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/>
      <c r="AJ507" s="9"/>
      <c r="AK507" s="21"/>
    </row>
    <row r="508" spans="1:37" x14ac:dyDescent="0.3">
      <c r="A508" s="3"/>
      <c r="B5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08" s="20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/>
      <c r="AJ508" s="9"/>
      <c r="AK508" s="21"/>
    </row>
    <row r="509" spans="1:37" x14ac:dyDescent="0.3">
      <c r="A509" s="3"/>
      <c r="B5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09" s="20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/>
      <c r="AJ509" s="9"/>
      <c r="AK509" s="21"/>
    </row>
    <row r="510" spans="1:37" x14ac:dyDescent="0.3">
      <c r="A510" s="3"/>
      <c r="B5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10" s="20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/>
      <c r="AJ510" s="9"/>
      <c r="AK510" s="21"/>
    </row>
    <row r="511" spans="1:37" x14ac:dyDescent="0.3">
      <c r="A511" s="3"/>
      <c r="B5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11" s="20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/>
      <c r="AJ511" s="9"/>
      <c r="AK511" s="21"/>
    </row>
    <row r="512" spans="1:37" x14ac:dyDescent="0.3">
      <c r="A512" s="3"/>
      <c r="B5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12" s="20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/>
      <c r="AJ512" s="9"/>
      <c r="AK512" s="21"/>
    </row>
    <row r="513" spans="1:37" x14ac:dyDescent="0.3">
      <c r="A513" s="3"/>
      <c r="B5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13" s="20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/>
      <c r="AJ513" s="9"/>
      <c r="AK513" s="21"/>
    </row>
    <row r="514" spans="1:37" x14ac:dyDescent="0.3">
      <c r="A514" s="3"/>
      <c r="B5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14" s="20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/>
      <c r="AJ514" s="9"/>
      <c r="AK514" s="21"/>
    </row>
    <row r="515" spans="1:37" x14ac:dyDescent="0.3">
      <c r="A515" s="3"/>
      <c r="B5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15" s="20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/>
      <c r="AJ515" s="9"/>
      <c r="AK515" s="21"/>
    </row>
    <row r="516" spans="1:37" x14ac:dyDescent="0.3">
      <c r="A516" s="3"/>
      <c r="B5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16" s="20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/>
      <c r="AJ516" s="9"/>
      <c r="AK516" s="21"/>
    </row>
    <row r="517" spans="1:37" x14ac:dyDescent="0.3">
      <c r="A517" s="3"/>
      <c r="B5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17" s="20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/>
      <c r="AJ517" s="9"/>
      <c r="AK517" s="21"/>
    </row>
    <row r="518" spans="1:37" x14ac:dyDescent="0.3">
      <c r="A518" s="3"/>
      <c r="B5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18" s="20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/>
      <c r="AJ518" s="9"/>
      <c r="AK518" s="21"/>
    </row>
    <row r="519" spans="1:37" x14ac:dyDescent="0.3">
      <c r="A519" s="3"/>
      <c r="B5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19" s="20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/>
      <c r="AJ519" s="9"/>
      <c r="AK519" s="21"/>
    </row>
    <row r="520" spans="1:37" x14ac:dyDescent="0.3">
      <c r="A520" s="3"/>
      <c r="B5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20" s="20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/>
      <c r="AJ520" s="9"/>
      <c r="AK520" s="21"/>
    </row>
    <row r="521" spans="1:37" x14ac:dyDescent="0.3">
      <c r="A521" s="3"/>
      <c r="B5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21" s="20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/>
      <c r="AJ521" s="9"/>
      <c r="AK521" s="21"/>
    </row>
    <row r="522" spans="1:37" x14ac:dyDescent="0.3">
      <c r="A522" s="3"/>
      <c r="B5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22" s="20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/>
      <c r="AJ522" s="9"/>
      <c r="AK522" s="21"/>
    </row>
    <row r="523" spans="1:37" x14ac:dyDescent="0.3">
      <c r="A523" s="3"/>
      <c r="B5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23" s="20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/>
      <c r="AJ523" s="9"/>
      <c r="AK523" s="21"/>
    </row>
    <row r="524" spans="1:37" x14ac:dyDescent="0.3">
      <c r="A524" s="3"/>
      <c r="B5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24" s="20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/>
      <c r="AJ524" s="9"/>
      <c r="AK524" s="21"/>
    </row>
    <row r="525" spans="1:37" x14ac:dyDescent="0.3">
      <c r="A525" s="3"/>
      <c r="B5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25" s="20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/>
      <c r="AJ525" s="9"/>
      <c r="AK525" s="21"/>
    </row>
    <row r="526" spans="1:37" x14ac:dyDescent="0.3">
      <c r="A526" s="3"/>
      <c r="B5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26" s="20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/>
      <c r="AJ526" s="9"/>
      <c r="AK526" s="21"/>
    </row>
    <row r="527" spans="1:37" x14ac:dyDescent="0.3">
      <c r="A527" s="3"/>
      <c r="B5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27" s="20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/>
      <c r="AJ527" s="9"/>
      <c r="AK527" s="21"/>
    </row>
    <row r="528" spans="1:37" x14ac:dyDescent="0.3">
      <c r="A528" s="3"/>
      <c r="B5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28" s="20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/>
      <c r="AJ528" s="9"/>
      <c r="AK528" s="21"/>
    </row>
    <row r="529" spans="1:37" x14ac:dyDescent="0.3">
      <c r="A529" s="3"/>
      <c r="B5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29" s="20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/>
      <c r="AJ529" s="9"/>
      <c r="AK529" s="21"/>
    </row>
    <row r="530" spans="1:37" x14ac:dyDescent="0.3">
      <c r="A530" s="3"/>
      <c r="B5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30" s="20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/>
      <c r="AJ530" s="9"/>
      <c r="AK530" s="21"/>
    </row>
    <row r="531" spans="1:37" x14ac:dyDescent="0.3">
      <c r="A531" s="3"/>
      <c r="B5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31" s="20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/>
      <c r="AJ531" s="9"/>
      <c r="AK531" s="21"/>
    </row>
    <row r="532" spans="1:37" x14ac:dyDescent="0.3">
      <c r="A532" s="3"/>
      <c r="B5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32" s="20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/>
      <c r="AJ532" s="9"/>
      <c r="AK532" s="21"/>
    </row>
    <row r="533" spans="1:37" x14ac:dyDescent="0.3">
      <c r="A533" s="3"/>
      <c r="B5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33" s="20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/>
      <c r="AJ533" s="9"/>
      <c r="AK533" s="21"/>
    </row>
    <row r="534" spans="1:37" x14ac:dyDescent="0.3">
      <c r="A534" s="3"/>
      <c r="B5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34" s="20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/>
      <c r="AJ534" s="9"/>
      <c r="AK534" s="21"/>
    </row>
    <row r="535" spans="1:37" x14ac:dyDescent="0.3">
      <c r="A535" s="3"/>
      <c r="B5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35" s="20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/>
      <c r="AJ535" s="9"/>
      <c r="AK535" s="21"/>
    </row>
    <row r="536" spans="1:37" x14ac:dyDescent="0.3">
      <c r="A536" s="3"/>
      <c r="B5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36" s="20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/>
      <c r="AJ536" s="9"/>
      <c r="AK536" s="21"/>
    </row>
    <row r="537" spans="1:37" x14ac:dyDescent="0.3">
      <c r="A537" s="3"/>
      <c r="B5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37" s="20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/>
      <c r="AJ537" s="9"/>
      <c r="AK537" s="21"/>
    </row>
    <row r="538" spans="1:37" x14ac:dyDescent="0.3">
      <c r="A538" s="3"/>
      <c r="B5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38" s="20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/>
      <c r="AJ538" s="9"/>
      <c r="AK538" s="21"/>
    </row>
    <row r="539" spans="1:37" x14ac:dyDescent="0.3">
      <c r="A539" s="3"/>
      <c r="B5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39" s="20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/>
      <c r="AJ539" s="9"/>
      <c r="AK539" s="21"/>
    </row>
    <row r="540" spans="1:37" x14ac:dyDescent="0.3">
      <c r="A540" s="3"/>
      <c r="B5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40" s="20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/>
      <c r="AJ540" s="9"/>
      <c r="AK540" s="21"/>
    </row>
    <row r="541" spans="1:37" x14ac:dyDescent="0.3">
      <c r="A541" s="3"/>
      <c r="B5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41" s="20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/>
      <c r="AJ541" s="9"/>
      <c r="AK541" s="21"/>
    </row>
    <row r="542" spans="1:37" x14ac:dyDescent="0.3">
      <c r="A542" s="3"/>
      <c r="B5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42" s="20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/>
      <c r="AJ542" s="9"/>
      <c r="AK542" s="21"/>
    </row>
    <row r="543" spans="1:37" x14ac:dyDescent="0.3">
      <c r="A543" s="3"/>
      <c r="B5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43" s="20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/>
      <c r="AJ543" s="9"/>
      <c r="AK543" s="21"/>
    </row>
    <row r="544" spans="1:37" x14ac:dyDescent="0.3">
      <c r="A544" s="3"/>
      <c r="B5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44" s="20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/>
      <c r="AJ544" s="9"/>
      <c r="AK544" s="21"/>
    </row>
    <row r="545" spans="1:37" x14ac:dyDescent="0.3">
      <c r="A545" s="3"/>
      <c r="B5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45" s="20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/>
      <c r="AJ545" s="9"/>
      <c r="AK545" s="21"/>
    </row>
    <row r="546" spans="1:37" x14ac:dyDescent="0.3">
      <c r="A546" s="3"/>
      <c r="B5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46" s="20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/>
      <c r="AJ546" s="9"/>
      <c r="AK546" s="21"/>
    </row>
    <row r="547" spans="1:37" x14ac:dyDescent="0.3">
      <c r="A547" s="3"/>
      <c r="B5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47" s="20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/>
      <c r="AJ547" s="9"/>
      <c r="AK547" s="21"/>
    </row>
    <row r="548" spans="1:37" x14ac:dyDescent="0.3">
      <c r="A548" s="3"/>
      <c r="B5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48" s="20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/>
      <c r="AJ548" s="9"/>
      <c r="AK548" s="21"/>
    </row>
    <row r="549" spans="1:37" x14ac:dyDescent="0.3">
      <c r="A549" s="3"/>
      <c r="B5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49" s="20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/>
      <c r="AJ549" s="9"/>
      <c r="AK549" s="21"/>
    </row>
    <row r="550" spans="1:37" x14ac:dyDescent="0.3">
      <c r="A550" s="3"/>
      <c r="B5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50" s="20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/>
      <c r="AJ550" s="9"/>
      <c r="AK550" s="21"/>
    </row>
    <row r="551" spans="1:37" x14ac:dyDescent="0.3">
      <c r="A551" s="3"/>
      <c r="B5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51" s="20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/>
      <c r="AJ551" s="9"/>
      <c r="AK551" s="21"/>
    </row>
    <row r="552" spans="1:37" x14ac:dyDescent="0.3">
      <c r="A552" s="3"/>
      <c r="B5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52" s="20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/>
      <c r="AJ552" s="9"/>
      <c r="AK552" s="21"/>
    </row>
    <row r="553" spans="1:37" x14ac:dyDescent="0.3">
      <c r="A553" s="3"/>
      <c r="B5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53" s="20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/>
      <c r="AJ553" s="9"/>
      <c r="AK553" s="21"/>
    </row>
    <row r="554" spans="1:37" x14ac:dyDescent="0.3">
      <c r="A554" s="3"/>
      <c r="B5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54" s="20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/>
      <c r="AJ554" s="9"/>
      <c r="AK554" s="21"/>
    </row>
    <row r="555" spans="1:37" x14ac:dyDescent="0.3">
      <c r="A555" s="3"/>
      <c r="B5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55" s="20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/>
      <c r="AJ555" s="9"/>
      <c r="AK555" s="21"/>
    </row>
    <row r="556" spans="1:37" x14ac:dyDescent="0.3">
      <c r="A556" s="3"/>
      <c r="B5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56" s="2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/>
      <c r="AJ556" s="9"/>
      <c r="AK556" s="21"/>
    </row>
    <row r="557" spans="1:37" x14ac:dyDescent="0.3">
      <c r="A557" s="3"/>
      <c r="B5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57" s="20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/>
      <c r="AJ557" s="9"/>
      <c r="AK557" s="21"/>
    </row>
    <row r="558" spans="1:37" x14ac:dyDescent="0.3">
      <c r="A558" s="3"/>
      <c r="B5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58" s="20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/>
      <c r="AJ558" s="9"/>
      <c r="AK558" s="21"/>
    </row>
    <row r="559" spans="1:37" x14ac:dyDescent="0.3">
      <c r="A559" s="3"/>
      <c r="B5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59" s="20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/>
      <c r="AJ559" s="9"/>
      <c r="AK559" s="21"/>
    </row>
    <row r="560" spans="1:37" x14ac:dyDescent="0.3">
      <c r="A560" s="3"/>
      <c r="B5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60" s="20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/>
      <c r="AJ560" s="9"/>
      <c r="AK560" s="21"/>
    </row>
    <row r="561" spans="1:37" x14ac:dyDescent="0.3">
      <c r="A561" s="3"/>
      <c r="B5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61" s="2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/>
      <c r="AJ561" s="9"/>
      <c r="AK561" s="21"/>
    </row>
    <row r="562" spans="1:37" x14ac:dyDescent="0.3">
      <c r="A562" s="3"/>
      <c r="B5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62" s="20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/>
      <c r="AJ562" s="9"/>
      <c r="AK562" s="21"/>
    </row>
    <row r="563" spans="1:37" x14ac:dyDescent="0.3">
      <c r="A563" s="3"/>
      <c r="B5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63" s="20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/>
      <c r="AJ563" s="9"/>
      <c r="AK563" s="21"/>
    </row>
    <row r="564" spans="1:37" x14ac:dyDescent="0.3">
      <c r="A564" s="3"/>
      <c r="B5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64" s="20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/>
      <c r="AJ564" s="9"/>
      <c r="AK564" s="21"/>
    </row>
    <row r="565" spans="1:37" x14ac:dyDescent="0.3">
      <c r="A565" s="3"/>
      <c r="B5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65" s="20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/>
      <c r="AJ565" s="9"/>
      <c r="AK565" s="21"/>
    </row>
    <row r="566" spans="1:37" x14ac:dyDescent="0.3">
      <c r="A566" s="3"/>
      <c r="B5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66" s="20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/>
      <c r="AJ566" s="9"/>
      <c r="AK566" s="21"/>
    </row>
    <row r="567" spans="1:37" x14ac:dyDescent="0.3">
      <c r="A567" s="3"/>
      <c r="B5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67" s="20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/>
      <c r="AJ567" s="9"/>
      <c r="AK567" s="21"/>
    </row>
    <row r="568" spans="1:37" x14ac:dyDescent="0.3">
      <c r="A568" s="3"/>
      <c r="B5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68" s="20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/>
      <c r="AJ568" s="9"/>
      <c r="AK568" s="21"/>
    </row>
    <row r="569" spans="1:37" x14ac:dyDescent="0.3">
      <c r="A569" s="3"/>
      <c r="B5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69" s="20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/>
      <c r="AJ569" s="9"/>
      <c r="AK569" s="21"/>
    </row>
    <row r="570" spans="1:37" x14ac:dyDescent="0.3">
      <c r="A570" s="3"/>
      <c r="B5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70" s="20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/>
      <c r="AJ570" s="9"/>
      <c r="AK570" s="21"/>
    </row>
    <row r="571" spans="1:37" x14ac:dyDescent="0.3">
      <c r="A571" s="3"/>
      <c r="B5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71" s="2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/>
      <c r="AJ571" s="9"/>
      <c r="AK571" s="21"/>
    </row>
    <row r="572" spans="1:37" x14ac:dyDescent="0.3">
      <c r="A572" s="3"/>
      <c r="B5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72" s="2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/>
      <c r="AJ572" s="9"/>
      <c r="AK572" s="21"/>
    </row>
    <row r="573" spans="1:37" x14ac:dyDescent="0.3">
      <c r="A573" s="3"/>
      <c r="B5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73" s="2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/>
      <c r="AJ573" s="9"/>
      <c r="AK573" s="21"/>
    </row>
    <row r="574" spans="1:37" x14ac:dyDescent="0.3">
      <c r="A574" s="3"/>
      <c r="B5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74" s="20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/>
      <c r="AJ574" s="9"/>
      <c r="AK574" s="21"/>
    </row>
    <row r="575" spans="1:37" x14ac:dyDescent="0.3">
      <c r="A575" s="3"/>
      <c r="B5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75" s="20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/>
      <c r="AJ575" s="9"/>
      <c r="AK575" s="21"/>
    </row>
    <row r="576" spans="1:37" x14ac:dyDescent="0.3">
      <c r="A576" s="3"/>
      <c r="B5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76" s="20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/>
      <c r="AJ576" s="9"/>
      <c r="AK576" s="21"/>
    </row>
    <row r="577" spans="1:37" x14ac:dyDescent="0.3">
      <c r="A577" s="3"/>
      <c r="B5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77" s="20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/>
      <c r="AJ577" s="9"/>
      <c r="AK577" s="21"/>
    </row>
    <row r="578" spans="1:37" x14ac:dyDescent="0.3">
      <c r="A578" s="3"/>
      <c r="B5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78" s="20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/>
      <c r="AJ578" s="9"/>
      <c r="AK578" s="21"/>
    </row>
    <row r="579" spans="1:37" x14ac:dyDescent="0.3">
      <c r="A579" s="3"/>
      <c r="B5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79" s="20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/>
      <c r="AJ579" s="9"/>
      <c r="AK579" s="21"/>
    </row>
    <row r="580" spans="1:37" x14ac:dyDescent="0.3">
      <c r="A580" s="3"/>
      <c r="B5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80" s="20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/>
      <c r="AJ580" s="9"/>
      <c r="AK580" s="21"/>
    </row>
    <row r="581" spans="1:37" x14ac:dyDescent="0.3">
      <c r="A581" s="3"/>
      <c r="B5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81" s="2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/>
      <c r="AJ581" s="9"/>
      <c r="AK581" s="21"/>
    </row>
    <row r="582" spans="1:37" x14ac:dyDescent="0.3">
      <c r="A582" s="3"/>
      <c r="B5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82" s="20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/>
      <c r="AJ582" s="9"/>
      <c r="AK582" s="21"/>
    </row>
    <row r="583" spans="1:37" x14ac:dyDescent="0.3">
      <c r="A583" s="3"/>
      <c r="B5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83" s="2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/>
      <c r="AJ583" s="9"/>
      <c r="AK583" s="21"/>
    </row>
    <row r="584" spans="1:37" x14ac:dyDescent="0.3">
      <c r="A584" s="3"/>
      <c r="B5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84" s="20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/>
      <c r="AJ584" s="9"/>
      <c r="AK584" s="21"/>
    </row>
    <row r="585" spans="1:37" x14ac:dyDescent="0.3">
      <c r="A585" s="3"/>
      <c r="B5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85" s="20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/>
      <c r="AJ585" s="9"/>
      <c r="AK585" s="21"/>
    </row>
    <row r="586" spans="1:37" x14ac:dyDescent="0.3">
      <c r="A586" s="3"/>
      <c r="B5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86" s="20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/>
      <c r="AJ586" s="9"/>
      <c r="AK586" s="21"/>
    </row>
    <row r="587" spans="1:37" x14ac:dyDescent="0.3">
      <c r="A587" s="3"/>
      <c r="B5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87" s="20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/>
      <c r="AJ587" s="9"/>
      <c r="AK587" s="21"/>
    </row>
    <row r="588" spans="1:37" x14ac:dyDescent="0.3">
      <c r="A588" s="3"/>
      <c r="B5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88" s="20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/>
      <c r="AJ588" s="9"/>
      <c r="AK588" s="21"/>
    </row>
    <row r="589" spans="1:37" x14ac:dyDescent="0.3">
      <c r="A589" s="3"/>
      <c r="B5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89" s="20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/>
      <c r="AJ589" s="9"/>
      <c r="AK589" s="21"/>
    </row>
    <row r="590" spans="1:37" x14ac:dyDescent="0.3">
      <c r="A590" s="3"/>
      <c r="B5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90" s="20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/>
      <c r="AJ590" s="9"/>
      <c r="AK590" s="21"/>
    </row>
    <row r="591" spans="1:37" x14ac:dyDescent="0.3">
      <c r="A591" s="3"/>
      <c r="B5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91" s="20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/>
      <c r="AJ591" s="9"/>
      <c r="AK591" s="21"/>
    </row>
    <row r="592" spans="1:37" x14ac:dyDescent="0.3">
      <c r="A592" s="3"/>
      <c r="B5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92" s="20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/>
      <c r="AJ592" s="9"/>
      <c r="AK592" s="21"/>
    </row>
    <row r="593" spans="1:37" x14ac:dyDescent="0.3">
      <c r="A593" s="3"/>
      <c r="B5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93" s="20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/>
      <c r="AJ593" s="9"/>
      <c r="AK593" s="21"/>
    </row>
    <row r="594" spans="1:37" x14ac:dyDescent="0.3">
      <c r="A594" s="3"/>
      <c r="B5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94" s="20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21"/>
    </row>
    <row r="595" spans="1:37" x14ac:dyDescent="0.3">
      <c r="A595" s="3"/>
      <c r="B5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95" s="20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21"/>
    </row>
    <row r="596" spans="1:37" x14ac:dyDescent="0.3">
      <c r="A596" s="3"/>
      <c r="B5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96" s="20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21"/>
    </row>
    <row r="597" spans="1:37" x14ac:dyDescent="0.3">
      <c r="A597" s="3"/>
      <c r="B5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97" s="20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21"/>
    </row>
    <row r="598" spans="1:37" x14ac:dyDescent="0.3">
      <c r="A598" s="3"/>
      <c r="B5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98" s="20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21"/>
    </row>
    <row r="599" spans="1:37" x14ac:dyDescent="0.3">
      <c r="A599" s="3"/>
      <c r="B5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599" s="20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21"/>
    </row>
    <row r="600" spans="1:37" x14ac:dyDescent="0.3">
      <c r="A600" s="3"/>
      <c r="B6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00" s="20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21"/>
    </row>
    <row r="601" spans="1:37" x14ac:dyDescent="0.3">
      <c r="A601" s="3"/>
      <c r="B6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01" s="2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21"/>
    </row>
    <row r="602" spans="1:37" x14ac:dyDescent="0.3">
      <c r="A602" s="3"/>
      <c r="B6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02" s="2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21"/>
    </row>
    <row r="603" spans="1:37" x14ac:dyDescent="0.3">
      <c r="A603" s="3"/>
      <c r="B6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03" s="20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21"/>
    </row>
    <row r="604" spans="1:37" x14ac:dyDescent="0.3">
      <c r="A604" s="3"/>
      <c r="B6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04" s="20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21"/>
    </row>
    <row r="605" spans="1:37" x14ac:dyDescent="0.3">
      <c r="A605" s="3"/>
      <c r="B6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05" s="2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21"/>
    </row>
    <row r="606" spans="1:37" x14ac:dyDescent="0.3">
      <c r="A606" s="3"/>
      <c r="B6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06" s="20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21"/>
    </row>
    <row r="607" spans="1:37" x14ac:dyDescent="0.3">
      <c r="A607" s="3"/>
      <c r="B6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07" s="20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21"/>
    </row>
    <row r="608" spans="1:37" x14ac:dyDescent="0.3">
      <c r="A608" s="3"/>
      <c r="B6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08" s="20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21"/>
    </row>
    <row r="609" spans="1:37" x14ac:dyDescent="0.3">
      <c r="A609" s="3"/>
      <c r="B6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09" s="20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21"/>
    </row>
    <row r="610" spans="1:37" x14ac:dyDescent="0.3">
      <c r="A610" s="3"/>
      <c r="B6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10" s="20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21"/>
    </row>
    <row r="611" spans="1:37" x14ac:dyDescent="0.3">
      <c r="A611" s="3"/>
      <c r="B6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11" s="20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21"/>
    </row>
    <row r="612" spans="1:37" x14ac:dyDescent="0.3">
      <c r="A612" s="3"/>
      <c r="B6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12" s="20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21"/>
    </row>
    <row r="613" spans="1:37" x14ac:dyDescent="0.3">
      <c r="A613" s="3"/>
      <c r="B6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13" s="20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21"/>
    </row>
    <row r="614" spans="1:37" x14ac:dyDescent="0.3">
      <c r="A614" s="3"/>
      <c r="B6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14" s="20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21"/>
    </row>
    <row r="615" spans="1:37" x14ac:dyDescent="0.3">
      <c r="A615" s="3"/>
      <c r="B6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15" s="20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21"/>
    </row>
    <row r="616" spans="1:37" x14ac:dyDescent="0.3">
      <c r="A616" s="3"/>
      <c r="B6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16" s="20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21"/>
    </row>
    <row r="617" spans="1:37" x14ac:dyDescent="0.3">
      <c r="A617" s="3"/>
      <c r="B6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17" s="20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21"/>
    </row>
    <row r="618" spans="1:37" x14ac:dyDescent="0.3">
      <c r="A618" s="3"/>
      <c r="B6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18" s="20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21"/>
    </row>
    <row r="619" spans="1:37" x14ac:dyDescent="0.3">
      <c r="A619" s="3"/>
      <c r="B6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19" s="20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21"/>
    </row>
    <row r="620" spans="1:37" x14ac:dyDescent="0.3">
      <c r="A620" s="3"/>
      <c r="B6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20" s="20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21"/>
    </row>
    <row r="621" spans="1:37" x14ac:dyDescent="0.3">
      <c r="A621" s="3"/>
      <c r="B6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21" s="20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21"/>
    </row>
    <row r="622" spans="1:37" x14ac:dyDescent="0.3">
      <c r="A622" s="3"/>
      <c r="B6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22" s="20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21"/>
    </row>
    <row r="623" spans="1:37" x14ac:dyDescent="0.3">
      <c r="A623" s="3"/>
      <c r="B6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23" s="20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21"/>
    </row>
    <row r="624" spans="1:37" x14ac:dyDescent="0.3">
      <c r="A624" s="3"/>
      <c r="B6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24" s="20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21"/>
    </row>
    <row r="625" spans="1:37" x14ac:dyDescent="0.3">
      <c r="A625" s="3"/>
      <c r="B6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25" s="20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21"/>
    </row>
    <row r="626" spans="1:37" x14ac:dyDescent="0.3">
      <c r="A626" s="3"/>
      <c r="B6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26" s="20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21"/>
    </row>
    <row r="627" spans="1:37" x14ac:dyDescent="0.3">
      <c r="A627" s="3"/>
      <c r="B6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27" s="2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21"/>
    </row>
    <row r="628" spans="1:37" x14ac:dyDescent="0.3">
      <c r="A628" s="3"/>
      <c r="B6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28" s="20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21"/>
    </row>
    <row r="629" spans="1:37" x14ac:dyDescent="0.3">
      <c r="A629" s="3"/>
      <c r="B6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29" s="20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21"/>
    </row>
    <row r="630" spans="1:37" x14ac:dyDescent="0.3">
      <c r="A630" s="3"/>
      <c r="B6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30" s="20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21"/>
    </row>
    <row r="631" spans="1:37" x14ac:dyDescent="0.3">
      <c r="A631" s="3"/>
      <c r="B6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31" s="20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21"/>
    </row>
    <row r="632" spans="1:37" x14ac:dyDescent="0.3">
      <c r="A632" s="3"/>
      <c r="B6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32" s="20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21"/>
    </row>
    <row r="633" spans="1:37" x14ac:dyDescent="0.3">
      <c r="A633" s="3"/>
      <c r="B6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33" s="20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21"/>
    </row>
    <row r="634" spans="1:37" x14ac:dyDescent="0.3">
      <c r="A634" s="3"/>
      <c r="B6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34" s="20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21"/>
    </row>
    <row r="635" spans="1:37" x14ac:dyDescent="0.3">
      <c r="A635" s="3"/>
      <c r="B6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35" s="20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21"/>
    </row>
    <row r="636" spans="1:37" x14ac:dyDescent="0.3">
      <c r="A636" s="3"/>
      <c r="B6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36" s="20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21"/>
    </row>
    <row r="637" spans="1:37" x14ac:dyDescent="0.3">
      <c r="A637" s="3"/>
      <c r="B6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37" s="20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21"/>
    </row>
    <row r="638" spans="1:37" x14ac:dyDescent="0.3">
      <c r="A638" s="3"/>
      <c r="B6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38" s="20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21"/>
    </row>
    <row r="639" spans="1:37" x14ac:dyDescent="0.3">
      <c r="A639" s="3"/>
      <c r="B6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39" s="20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21"/>
    </row>
    <row r="640" spans="1:37" x14ac:dyDescent="0.3">
      <c r="A640" s="3"/>
      <c r="B6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40" s="20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21"/>
    </row>
    <row r="641" spans="1:37" x14ac:dyDescent="0.3">
      <c r="A641" s="3"/>
      <c r="B6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41" s="20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21"/>
    </row>
    <row r="642" spans="1:37" x14ac:dyDescent="0.3">
      <c r="A642" s="3"/>
      <c r="B6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42" s="20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21"/>
    </row>
    <row r="643" spans="1:37" x14ac:dyDescent="0.3">
      <c r="A643" s="3"/>
      <c r="B6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43" s="20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21"/>
    </row>
    <row r="644" spans="1:37" x14ac:dyDescent="0.3">
      <c r="A644" s="3"/>
      <c r="B6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44" s="20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21"/>
    </row>
    <row r="645" spans="1:37" x14ac:dyDescent="0.3">
      <c r="A645" s="3"/>
      <c r="B6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45" s="20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21"/>
    </row>
    <row r="646" spans="1:37" x14ac:dyDescent="0.3">
      <c r="A646" s="3"/>
      <c r="B6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46" s="20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21"/>
    </row>
    <row r="647" spans="1:37" x14ac:dyDescent="0.3">
      <c r="A647" s="3"/>
      <c r="B6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47" s="20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21"/>
    </row>
    <row r="648" spans="1:37" x14ac:dyDescent="0.3">
      <c r="A648" s="3"/>
      <c r="B6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48" s="20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21"/>
    </row>
    <row r="649" spans="1:37" x14ac:dyDescent="0.3">
      <c r="A649" s="3"/>
      <c r="B6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49" s="2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21"/>
    </row>
    <row r="650" spans="1:37" x14ac:dyDescent="0.3">
      <c r="A650" s="3"/>
      <c r="B6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50" s="20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21"/>
    </row>
    <row r="651" spans="1:37" x14ac:dyDescent="0.3">
      <c r="A651" s="3"/>
      <c r="B6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51" s="20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21"/>
    </row>
    <row r="652" spans="1:37" x14ac:dyDescent="0.3">
      <c r="A652" s="3"/>
      <c r="B6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52" s="20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21"/>
    </row>
    <row r="653" spans="1:37" x14ac:dyDescent="0.3">
      <c r="A653" s="3"/>
      <c r="B6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53" s="20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21"/>
    </row>
    <row r="654" spans="1:37" x14ac:dyDescent="0.3">
      <c r="A654" s="3"/>
      <c r="B6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54" s="20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21"/>
    </row>
    <row r="655" spans="1:37" x14ac:dyDescent="0.3">
      <c r="A655" s="3"/>
      <c r="B6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55" s="20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21"/>
    </row>
    <row r="656" spans="1:37" x14ac:dyDescent="0.3">
      <c r="A656" s="3"/>
      <c r="B6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56" s="20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21"/>
    </row>
    <row r="657" spans="1:37" x14ac:dyDescent="0.3">
      <c r="A657" s="3"/>
      <c r="B6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57" s="20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21"/>
    </row>
    <row r="658" spans="1:37" x14ac:dyDescent="0.3">
      <c r="A658" s="3"/>
      <c r="B6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58" s="2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21"/>
    </row>
    <row r="659" spans="1:37" x14ac:dyDescent="0.3">
      <c r="A659" s="3"/>
      <c r="B6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59" s="20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21"/>
    </row>
    <row r="660" spans="1:37" x14ac:dyDescent="0.3">
      <c r="A660" s="3"/>
      <c r="B6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60" s="20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21"/>
    </row>
    <row r="661" spans="1:37" x14ac:dyDescent="0.3">
      <c r="A661" s="3"/>
      <c r="B6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61" s="20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21"/>
    </row>
    <row r="662" spans="1:37" x14ac:dyDescent="0.3">
      <c r="A662" s="3"/>
      <c r="B6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62" s="20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21"/>
    </row>
    <row r="663" spans="1:37" x14ac:dyDescent="0.3">
      <c r="A663" s="3"/>
      <c r="B6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63" s="20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21"/>
    </row>
    <row r="664" spans="1:37" x14ac:dyDescent="0.3">
      <c r="A664" s="3"/>
      <c r="B6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64" s="20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21"/>
    </row>
    <row r="665" spans="1:37" x14ac:dyDescent="0.3">
      <c r="A665" s="3"/>
      <c r="B6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65" s="20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21"/>
    </row>
    <row r="666" spans="1:37" x14ac:dyDescent="0.3">
      <c r="A666" s="3"/>
      <c r="B6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66" s="20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21"/>
    </row>
    <row r="667" spans="1:37" x14ac:dyDescent="0.3">
      <c r="A667" s="3"/>
      <c r="B6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67" s="20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21"/>
    </row>
    <row r="668" spans="1:37" x14ac:dyDescent="0.3">
      <c r="A668" s="3"/>
      <c r="B6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68" s="20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21"/>
    </row>
    <row r="669" spans="1:37" x14ac:dyDescent="0.3">
      <c r="A669" s="3"/>
      <c r="B6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69" s="20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21"/>
    </row>
    <row r="670" spans="1:37" x14ac:dyDescent="0.3">
      <c r="A670" s="3"/>
      <c r="B6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70" s="20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21"/>
    </row>
    <row r="671" spans="1:37" x14ac:dyDescent="0.3">
      <c r="A671" s="3"/>
      <c r="B6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71" s="20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21"/>
    </row>
    <row r="672" spans="1:37" x14ac:dyDescent="0.3">
      <c r="A672" s="3"/>
      <c r="B6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72" s="20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21"/>
    </row>
    <row r="673" spans="1:37" x14ac:dyDescent="0.3">
      <c r="A673" s="3"/>
      <c r="B6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73" s="20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21"/>
    </row>
    <row r="674" spans="1:37" x14ac:dyDescent="0.3">
      <c r="A674" s="3"/>
      <c r="B6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74" s="20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21"/>
    </row>
    <row r="675" spans="1:37" x14ac:dyDescent="0.3">
      <c r="A675" s="3"/>
      <c r="B6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75" s="20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21"/>
    </row>
    <row r="676" spans="1:37" x14ac:dyDescent="0.3">
      <c r="A676" s="3"/>
      <c r="B6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76" s="20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21"/>
    </row>
    <row r="677" spans="1:37" x14ac:dyDescent="0.3">
      <c r="A677" s="3"/>
      <c r="B6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77" s="20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21"/>
    </row>
    <row r="678" spans="1:37" x14ac:dyDescent="0.3">
      <c r="A678" s="3"/>
      <c r="B6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78" s="20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21"/>
    </row>
    <row r="679" spans="1:37" x14ac:dyDescent="0.3">
      <c r="A679" s="3"/>
      <c r="B6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79" s="20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21"/>
    </row>
    <row r="680" spans="1:37" x14ac:dyDescent="0.3">
      <c r="A680" s="3"/>
      <c r="B6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80" s="20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21"/>
    </row>
    <row r="681" spans="1:37" x14ac:dyDescent="0.3">
      <c r="A681" s="3"/>
      <c r="B6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81" s="20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21"/>
    </row>
    <row r="682" spans="1:37" x14ac:dyDescent="0.3">
      <c r="A682" s="3"/>
      <c r="B6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82" s="20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21"/>
    </row>
    <row r="683" spans="1:37" x14ac:dyDescent="0.3">
      <c r="A683" s="3"/>
      <c r="B6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83" s="20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21"/>
    </row>
    <row r="684" spans="1:37" x14ac:dyDescent="0.3">
      <c r="A684" s="3"/>
      <c r="B6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84" s="20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21"/>
    </row>
    <row r="685" spans="1:37" x14ac:dyDescent="0.3">
      <c r="A685" s="3"/>
      <c r="B6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85" s="20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21"/>
    </row>
    <row r="686" spans="1:37" x14ac:dyDescent="0.3">
      <c r="A686" s="3"/>
      <c r="B6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86" s="20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21"/>
    </row>
    <row r="687" spans="1:37" x14ac:dyDescent="0.3">
      <c r="A687" s="3"/>
      <c r="B6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87" s="20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21"/>
    </row>
    <row r="688" spans="1:37" x14ac:dyDescent="0.3">
      <c r="A688" s="3"/>
      <c r="B6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88" s="20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21"/>
    </row>
    <row r="689" spans="1:37" x14ac:dyDescent="0.3">
      <c r="A689" s="3"/>
      <c r="B6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89" s="20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21"/>
    </row>
    <row r="690" spans="1:37" x14ac:dyDescent="0.3">
      <c r="A690" s="3"/>
      <c r="B6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90" s="20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21"/>
    </row>
    <row r="691" spans="1:37" x14ac:dyDescent="0.3">
      <c r="A691" s="3"/>
      <c r="B6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91" s="20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21"/>
    </row>
    <row r="692" spans="1:37" x14ac:dyDescent="0.3">
      <c r="A692" s="3"/>
      <c r="B6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92" s="20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21"/>
    </row>
    <row r="693" spans="1:37" x14ac:dyDescent="0.3">
      <c r="A693" s="3"/>
      <c r="B6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93" s="20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21"/>
    </row>
    <row r="694" spans="1:37" x14ac:dyDescent="0.3">
      <c r="A694" s="3"/>
      <c r="B6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94" s="20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21"/>
    </row>
    <row r="695" spans="1:37" x14ac:dyDescent="0.3">
      <c r="A695" s="3"/>
      <c r="B6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95" s="20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21"/>
    </row>
    <row r="696" spans="1:37" x14ac:dyDescent="0.3">
      <c r="A696" s="3"/>
      <c r="B6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96" s="20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21"/>
    </row>
    <row r="697" spans="1:37" x14ac:dyDescent="0.3">
      <c r="A697" s="3"/>
      <c r="B6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97" s="20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21"/>
    </row>
    <row r="698" spans="1:37" x14ac:dyDescent="0.3">
      <c r="A698" s="3"/>
      <c r="B6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98" s="20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21"/>
    </row>
    <row r="699" spans="1:37" x14ac:dyDescent="0.3">
      <c r="A699" s="3"/>
      <c r="B6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699" s="20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21"/>
    </row>
    <row r="700" spans="1:37" x14ac:dyDescent="0.3">
      <c r="A700" s="3"/>
      <c r="B7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00" s="20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21"/>
    </row>
    <row r="701" spans="1:37" x14ac:dyDescent="0.3">
      <c r="A701" s="3"/>
      <c r="B7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01" s="20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21"/>
    </row>
    <row r="702" spans="1:37" x14ac:dyDescent="0.3">
      <c r="A702" s="3"/>
      <c r="B7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02" s="20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21"/>
    </row>
    <row r="703" spans="1:37" x14ac:dyDescent="0.3">
      <c r="A703" s="3"/>
      <c r="B7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03" s="20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21"/>
    </row>
    <row r="704" spans="1:37" x14ac:dyDescent="0.3">
      <c r="A704" s="3"/>
      <c r="B7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04" s="20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21"/>
    </row>
    <row r="705" spans="1:37" x14ac:dyDescent="0.3">
      <c r="A705" s="3"/>
      <c r="B7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05" s="20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21"/>
    </row>
    <row r="706" spans="1:37" x14ac:dyDescent="0.3">
      <c r="A706" s="3"/>
      <c r="B7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06" s="20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21"/>
    </row>
    <row r="707" spans="1:37" x14ac:dyDescent="0.3">
      <c r="A707" s="3"/>
      <c r="B7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07" s="20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21"/>
    </row>
    <row r="708" spans="1:37" x14ac:dyDescent="0.3">
      <c r="A708" s="3"/>
      <c r="B7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08" s="20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21"/>
    </row>
    <row r="709" spans="1:37" x14ac:dyDescent="0.3">
      <c r="A709" s="3"/>
      <c r="B7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09" s="20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21"/>
    </row>
    <row r="710" spans="1:37" x14ac:dyDescent="0.3">
      <c r="A710" s="3"/>
      <c r="B7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10" s="20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21"/>
    </row>
    <row r="711" spans="1:37" x14ac:dyDescent="0.3">
      <c r="A711" s="3"/>
      <c r="B7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11" s="20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21"/>
    </row>
    <row r="712" spans="1:37" x14ac:dyDescent="0.3">
      <c r="A712" s="3"/>
      <c r="B7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12" s="20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21"/>
    </row>
    <row r="713" spans="1:37" x14ac:dyDescent="0.3">
      <c r="A713" s="3"/>
      <c r="B7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13" s="20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21"/>
    </row>
    <row r="714" spans="1:37" x14ac:dyDescent="0.3">
      <c r="A714" s="3"/>
      <c r="B7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14" s="20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21"/>
    </row>
    <row r="715" spans="1:37" x14ac:dyDescent="0.3">
      <c r="A715" s="3"/>
      <c r="B7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15" s="20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21"/>
    </row>
    <row r="716" spans="1:37" x14ac:dyDescent="0.3">
      <c r="A716" s="3"/>
      <c r="B7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16" s="20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21"/>
    </row>
    <row r="717" spans="1:37" x14ac:dyDescent="0.3">
      <c r="A717" s="3"/>
      <c r="B7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17" s="20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21"/>
    </row>
    <row r="718" spans="1:37" x14ac:dyDescent="0.3">
      <c r="A718" s="3"/>
      <c r="B7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18" s="20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21"/>
    </row>
    <row r="719" spans="1:37" x14ac:dyDescent="0.3">
      <c r="A719" s="3"/>
      <c r="B7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19" s="20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21"/>
    </row>
    <row r="720" spans="1:37" x14ac:dyDescent="0.3">
      <c r="A720" s="3"/>
      <c r="B7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20" s="20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21"/>
    </row>
    <row r="721" spans="1:37" x14ac:dyDescent="0.3">
      <c r="A721" s="3"/>
      <c r="B7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21" s="20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21"/>
    </row>
    <row r="722" spans="1:37" x14ac:dyDescent="0.3">
      <c r="A722" s="3"/>
      <c r="B7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22" s="20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21"/>
    </row>
    <row r="723" spans="1:37" x14ac:dyDescent="0.3">
      <c r="A723" s="3"/>
      <c r="B7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23" s="20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21"/>
    </row>
    <row r="724" spans="1:37" x14ac:dyDescent="0.3">
      <c r="A724" s="3"/>
      <c r="B7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24" s="20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21"/>
    </row>
    <row r="725" spans="1:37" x14ac:dyDescent="0.3">
      <c r="A725" s="3"/>
      <c r="B7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25" s="20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21"/>
    </row>
    <row r="726" spans="1:37" x14ac:dyDescent="0.3">
      <c r="A726" s="3"/>
      <c r="B7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26" s="20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21"/>
    </row>
    <row r="727" spans="1:37" x14ac:dyDescent="0.3">
      <c r="A727" s="3"/>
      <c r="B7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27" s="20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21"/>
    </row>
    <row r="728" spans="1:37" x14ac:dyDescent="0.3">
      <c r="A728" s="3"/>
      <c r="B7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28" s="20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21"/>
    </row>
    <row r="729" spans="1:37" x14ac:dyDescent="0.3">
      <c r="A729" s="3"/>
      <c r="B7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29" s="20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21"/>
    </row>
    <row r="730" spans="1:37" x14ac:dyDescent="0.3">
      <c r="A730" s="3"/>
      <c r="B7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30" s="20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21"/>
    </row>
    <row r="731" spans="1:37" x14ac:dyDescent="0.3">
      <c r="A731" s="3"/>
      <c r="B7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31" s="20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21"/>
    </row>
    <row r="732" spans="1:37" x14ac:dyDescent="0.3">
      <c r="A732" s="3"/>
      <c r="B7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32" s="20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21"/>
    </row>
    <row r="733" spans="1:37" x14ac:dyDescent="0.3">
      <c r="A733" s="3"/>
      <c r="B7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33" s="20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21"/>
    </row>
    <row r="734" spans="1:37" x14ac:dyDescent="0.3">
      <c r="A734" s="3"/>
      <c r="B7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34" s="20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21"/>
    </row>
    <row r="735" spans="1:37" x14ac:dyDescent="0.3">
      <c r="A735" s="3"/>
      <c r="B7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35" s="20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21"/>
    </row>
    <row r="736" spans="1:37" x14ac:dyDescent="0.3">
      <c r="A736" s="3"/>
      <c r="B7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36" s="20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21"/>
    </row>
    <row r="737" spans="1:37" x14ac:dyDescent="0.3">
      <c r="A737" s="3"/>
      <c r="B7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37" s="20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21"/>
    </row>
    <row r="738" spans="1:37" x14ac:dyDescent="0.3">
      <c r="A738" s="3"/>
      <c r="B7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38" s="20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21"/>
    </row>
    <row r="739" spans="1:37" x14ac:dyDescent="0.3">
      <c r="A739" s="3"/>
      <c r="B7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39" s="20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21"/>
    </row>
    <row r="740" spans="1:37" x14ac:dyDescent="0.3">
      <c r="A740" s="3"/>
      <c r="B7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40" s="20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21"/>
    </row>
    <row r="741" spans="1:37" x14ac:dyDescent="0.3">
      <c r="A741" s="3"/>
      <c r="B7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41" s="20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21"/>
    </row>
    <row r="742" spans="1:37" x14ac:dyDescent="0.3">
      <c r="A742" s="3"/>
      <c r="B7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42" s="20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21"/>
    </row>
    <row r="743" spans="1:37" x14ac:dyDescent="0.3">
      <c r="A743" s="3"/>
      <c r="B7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43" s="20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21"/>
    </row>
    <row r="744" spans="1:37" x14ac:dyDescent="0.3">
      <c r="A744" s="3"/>
      <c r="B7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44" s="20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21"/>
    </row>
    <row r="745" spans="1:37" x14ac:dyDescent="0.3">
      <c r="A745" s="3"/>
      <c r="B7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45" s="20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21"/>
    </row>
    <row r="746" spans="1:37" x14ac:dyDescent="0.3">
      <c r="A746" s="3"/>
      <c r="B7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46" s="20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21"/>
    </row>
    <row r="747" spans="1:37" x14ac:dyDescent="0.3">
      <c r="A747" s="3"/>
      <c r="B7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47" s="20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21"/>
    </row>
    <row r="748" spans="1:37" x14ac:dyDescent="0.3">
      <c r="A748" s="3"/>
      <c r="B7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48" s="20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21"/>
    </row>
    <row r="749" spans="1:37" x14ac:dyDescent="0.3">
      <c r="A749" s="3"/>
      <c r="B7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49" s="20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21"/>
    </row>
    <row r="750" spans="1:37" x14ac:dyDescent="0.3">
      <c r="A750" s="3"/>
      <c r="B7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50" s="20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21"/>
    </row>
    <row r="751" spans="1:37" x14ac:dyDescent="0.3">
      <c r="A751" s="3"/>
      <c r="B7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51" s="2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21"/>
    </row>
    <row r="752" spans="1:37" x14ac:dyDescent="0.3">
      <c r="A752" s="3"/>
      <c r="B7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52" s="2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21"/>
    </row>
    <row r="753" spans="1:37" x14ac:dyDescent="0.3">
      <c r="A753" s="3"/>
      <c r="B7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53" s="2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21"/>
    </row>
    <row r="754" spans="1:37" x14ac:dyDescent="0.3">
      <c r="A754" s="3"/>
      <c r="B7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54" s="20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21"/>
    </row>
    <row r="755" spans="1:37" x14ac:dyDescent="0.3">
      <c r="A755" s="3"/>
      <c r="B7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55" s="20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21"/>
    </row>
    <row r="756" spans="1:37" x14ac:dyDescent="0.3">
      <c r="A756" s="3"/>
      <c r="B7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56" s="20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21"/>
    </row>
    <row r="757" spans="1:37" x14ac:dyDescent="0.3">
      <c r="A757" s="3"/>
      <c r="B7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57" s="20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21"/>
    </row>
    <row r="758" spans="1:37" x14ac:dyDescent="0.3">
      <c r="A758" s="3"/>
      <c r="B7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58" s="20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21"/>
    </row>
    <row r="759" spans="1:37" x14ac:dyDescent="0.3">
      <c r="A759" s="3"/>
      <c r="B7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59" s="20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21"/>
    </row>
    <row r="760" spans="1:37" x14ac:dyDescent="0.3">
      <c r="A760" s="3"/>
      <c r="B7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60" s="2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21"/>
    </row>
    <row r="761" spans="1:37" x14ac:dyDescent="0.3">
      <c r="A761" s="3"/>
      <c r="B7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61" s="20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21"/>
    </row>
    <row r="762" spans="1:37" x14ac:dyDescent="0.3">
      <c r="A762" s="3"/>
      <c r="B7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62" s="20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21"/>
    </row>
    <row r="763" spans="1:37" x14ac:dyDescent="0.3">
      <c r="A763" s="3"/>
      <c r="B7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63" s="20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21"/>
    </row>
    <row r="764" spans="1:37" x14ac:dyDescent="0.3">
      <c r="A764" s="3"/>
      <c r="B7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64" s="20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21"/>
    </row>
    <row r="765" spans="1:37" x14ac:dyDescent="0.3">
      <c r="A765" s="3"/>
      <c r="B7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65" s="20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21"/>
    </row>
    <row r="766" spans="1:37" x14ac:dyDescent="0.3">
      <c r="A766" s="3"/>
      <c r="B7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66" s="20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21"/>
    </row>
    <row r="767" spans="1:37" x14ac:dyDescent="0.3">
      <c r="A767" s="3"/>
      <c r="B7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67" s="20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21"/>
    </row>
    <row r="768" spans="1:37" x14ac:dyDescent="0.3">
      <c r="A768" s="3"/>
      <c r="B7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68" s="20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21"/>
    </row>
    <row r="769" spans="1:37" x14ac:dyDescent="0.3">
      <c r="A769" s="3"/>
      <c r="B7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69" s="20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21"/>
    </row>
    <row r="770" spans="1:37" x14ac:dyDescent="0.3">
      <c r="A770" s="3"/>
      <c r="B7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70" s="20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21"/>
    </row>
    <row r="771" spans="1:37" x14ac:dyDescent="0.3">
      <c r="A771" s="3"/>
      <c r="B7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71" s="20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21"/>
    </row>
    <row r="772" spans="1:37" x14ac:dyDescent="0.3">
      <c r="A772" s="3"/>
      <c r="B7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72" s="20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21"/>
    </row>
    <row r="773" spans="1:37" x14ac:dyDescent="0.3">
      <c r="A773" s="3"/>
      <c r="B7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73" s="20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21"/>
    </row>
    <row r="774" spans="1:37" x14ac:dyDescent="0.3">
      <c r="A774" s="3"/>
      <c r="B7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74" s="20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21"/>
    </row>
    <row r="775" spans="1:37" x14ac:dyDescent="0.3">
      <c r="A775" s="3"/>
      <c r="B7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75" s="20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21"/>
    </row>
    <row r="776" spans="1:37" x14ac:dyDescent="0.3">
      <c r="A776" s="3"/>
      <c r="B7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76" s="20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21"/>
    </row>
    <row r="777" spans="1:37" x14ac:dyDescent="0.3">
      <c r="A777" s="3"/>
      <c r="B7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77" s="20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21"/>
    </row>
    <row r="778" spans="1:37" x14ac:dyDescent="0.3">
      <c r="A778" s="3"/>
      <c r="B7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78" s="20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21"/>
    </row>
    <row r="779" spans="1:37" x14ac:dyDescent="0.3">
      <c r="A779" s="3"/>
      <c r="B7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79" s="20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21"/>
    </row>
    <row r="780" spans="1:37" x14ac:dyDescent="0.3">
      <c r="A780" s="3"/>
      <c r="B7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80" s="20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21"/>
    </row>
    <row r="781" spans="1:37" x14ac:dyDescent="0.3">
      <c r="A781" s="3"/>
      <c r="B7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81" s="20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21"/>
    </row>
    <row r="782" spans="1:37" x14ac:dyDescent="0.3">
      <c r="A782" s="3"/>
      <c r="B7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82" s="20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21"/>
    </row>
    <row r="783" spans="1:37" x14ac:dyDescent="0.3">
      <c r="A783" s="3"/>
      <c r="B7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83" s="20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21"/>
    </row>
    <row r="784" spans="1:37" x14ac:dyDescent="0.3">
      <c r="A784" s="3"/>
      <c r="B7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84" s="20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21"/>
    </row>
    <row r="785" spans="1:37" x14ac:dyDescent="0.3">
      <c r="A785" s="3"/>
      <c r="B7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85" s="2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21"/>
    </row>
    <row r="786" spans="1:37" x14ac:dyDescent="0.3">
      <c r="A786" s="3"/>
      <c r="B7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86" s="20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21"/>
    </row>
    <row r="787" spans="1:37" x14ac:dyDescent="0.3">
      <c r="A787" s="3"/>
      <c r="B7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87" s="20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21"/>
    </row>
    <row r="788" spans="1:37" x14ac:dyDescent="0.3">
      <c r="A788" s="3"/>
      <c r="B7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88" s="20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21"/>
    </row>
    <row r="789" spans="1:37" x14ac:dyDescent="0.3">
      <c r="A789" s="3"/>
      <c r="B7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89" s="20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21"/>
    </row>
    <row r="790" spans="1:37" x14ac:dyDescent="0.3">
      <c r="A790" s="3"/>
      <c r="B7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90" s="20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21"/>
    </row>
    <row r="791" spans="1:37" x14ac:dyDescent="0.3">
      <c r="A791" s="3"/>
      <c r="B7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91" s="20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21"/>
    </row>
    <row r="792" spans="1:37" x14ac:dyDescent="0.3">
      <c r="A792" s="3"/>
      <c r="B7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92" s="20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21"/>
    </row>
    <row r="793" spans="1:37" x14ac:dyDescent="0.3">
      <c r="A793" s="3"/>
      <c r="B7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93" s="20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21"/>
    </row>
    <row r="794" spans="1:37" x14ac:dyDescent="0.3">
      <c r="A794" s="3"/>
      <c r="B7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94" s="20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21"/>
    </row>
    <row r="795" spans="1:37" x14ac:dyDescent="0.3">
      <c r="A795" s="3"/>
      <c r="B7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95" s="20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21"/>
    </row>
    <row r="796" spans="1:37" x14ac:dyDescent="0.3">
      <c r="A796" s="3"/>
      <c r="B7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96" s="20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21"/>
    </row>
    <row r="797" spans="1:37" x14ac:dyDescent="0.3">
      <c r="A797" s="3"/>
      <c r="B7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97" s="20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21"/>
    </row>
    <row r="798" spans="1:37" x14ac:dyDescent="0.3">
      <c r="A798" s="3"/>
      <c r="B7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98" s="20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21"/>
    </row>
    <row r="799" spans="1:37" x14ac:dyDescent="0.3">
      <c r="A799" s="3"/>
      <c r="B7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799" s="20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21"/>
    </row>
    <row r="800" spans="1:37" x14ac:dyDescent="0.3">
      <c r="A800" s="3"/>
      <c r="B8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00" s="20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21"/>
    </row>
    <row r="801" spans="1:37" x14ac:dyDescent="0.3">
      <c r="A801" s="3"/>
      <c r="B8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01" s="20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21"/>
    </row>
    <row r="802" spans="1:37" x14ac:dyDescent="0.3">
      <c r="A802" s="3"/>
      <c r="B8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02" s="20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21"/>
    </row>
    <row r="803" spans="1:37" x14ac:dyDescent="0.3">
      <c r="A803" s="3"/>
      <c r="B8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03" s="20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21"/>
    </row>
    <row r="804" spans="1:37" x14ac:dyDescent="0.3">
      <c r="A804" s="3"/>
      <c r="B8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04" s="20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21"/>
    </row>
    <row r="805" spans="1:37" x14ac:dyDescent="0.3">
      <c r="A805" s="3"/>
      <c r="B8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05" s="20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21"/>
    </row>
    <row r="806" spans="1:37" x14ac:dyDescent="0.3">
      <c r="A806" s="3"/>
      <c r="B8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06" s="20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21"/>
    </row>
    <row r="807" spans="1:37" x14ac:dyDescent="0.3">
      <c r="A807" s="3"/>
      <c r="B8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07" s="20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21"/>
    </row>
    <row r="808" spans="1:37" x14ac:dyDescent="0.3">
      <c r="A808" s="3"/>
      <c r="B8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08" s="20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21"/>
    </row>
    <row r="809" spans="1:37" x14ac:dyDescent="0.3">
      <c r="A809" s="3"/>
      <c r="B8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09" s="20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21"/>
    </row>
    <row r="810" spans="1:37" x14ac:dyDescent="0.3">
      <c r="A810" s="3"/>
      <c r="B8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10" s="20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21"/>
    </row>
    <row r="811" spans="1:37" x14ac:dyDescent="0.3">
      <c r="A811" s="3"/>
      <c r="B8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11" s="20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21"/>
    </row>
    <row r="812" spans="1:37" x14ac:dyDescent="0.3">
      <c r="A812" s="3"/>
      <c r="B8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12" s="20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21"/>
    </row>
    <row r="813" spans="1:37" x14ac:dyDescent="0.3">
      <c r="A813" s="3"/>
      <c r="B8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13" s="20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21"/>
    </row>
    <row r="814" spans="1:37" x14ac:dyDescent="0.3">
      <c r="A814" s="3"/>
      <c r="B8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14" s="20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21"/>
    </row>
    <row r="815" spans="1:37" x14ac:dyDescent="0.3">
      <c r="A815" s="3"/>
      <c r="B8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15" s="20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21"/>
    </row>
    <row r="816" spans="1:37" x14ac:dyDescent="0.3">
      <c r="A816" s="3"/>
      <c r="B8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16" s="20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21"/>
    </row>
    <row r="817" spans="1:37" x14ac:dyDescent="0.3">
      <c r="A817" s="3"/>
      <c r="B8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17" s="20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21"/>
    </row>
    <row r="818" spans="1:37" x14ac:dyDescent="0.3">
      <c r="A818" s="3"/>
      <c r="B8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18" s="20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21"/>
    </row>
    <row r="819" spans="1:37" x14ac:dyDescent="0.3">
      <c r="A819" s="3"/>
      <c r="B8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19" s="20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21"/>
    </row>
    <row r="820" spans="1:37" x14ac:dyDescent="0.3">
      <c r="A820" s="3"/>
      <c r="B8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20" s="20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21"/>
    </row>
    <row r="821" spans="1:37" x14ac:dyDescent="0.3">
      <c r="A821" s="3"/>
      <c r="B8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21" s="20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21"/>
    </row>
    <row r="822" spans="1:37" x14ac:dyDescent="0.3">
      <c r="A822" s="3"/>
      <c r="B8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22" s="20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21"/>
    </row>
    <row r="823" spans="1:37" x14ac:dyDescent="0.3">
      <c r="A823" s="3"/>
      <c r="B8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23" s="20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21"/>
    </row>
    <row r="824" spans="1:37" x14ac:dyDescent="0.3">
      <c r="A824" s="3"/>
      <c r="B8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24" s="20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21"/>
    </row>
    <row r="825" spans="1:37" x14ac:dyDescent="0.3">
      <c r="A825" s="3"/>
      <c r="B8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25" s="20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21"/>
    </row>
    <row r="826" spans="1:37" x14ac:dyDescent="0.3">
      <c r="A826" s="3"/>
      <c r="B8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26" s="20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21"/>
    </row>
    <row r="827" spans="1:37" x14ac:dyDescent="0.3">
      <c r="A827" s="3"/>
      <c r="B8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27" s="20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21"/>
    </row>
    <row r="828" spans="1:37" x14ac:dyDescent="0.3">
      <c r="A828" s="3"/>
      <c r="B8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28" s="20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21"/>
    </row>
    <row r="829" spans="1:37" x14ac:dyDescent="0.3">
      <c r="A829" s="3"/>
      <c r="B8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29" s="20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21"/>
    </row>
    <row r="830" spans="1:37" x14ac:dyDescent="0.3">
      <c r="A830" s="3"/>
      <c r="B8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30" s="20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21"/>
    </row>
    <row r="831" spans="1:37" x14ac:dyDescent="0.3">
      <c r="A831" s="3"/>
      <c r="B8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31" s="20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21"/>
    </row>
    <row r="832" spans="1:37" x14ac:dyDescent="0.3">
      <c r="A832" s="3"/>
      <c r="B8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32" s="20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21"/>
    </row>
    <row r="833" spans="1:37" x14ac:dyDescent="0.3">
      <c r="A833" s="3"/>
      <c r="B8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33" s="20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21"/>
    </row>
    <row r="834" spans="1:37" x14ac:dyDescent="0.3">
      <c r="A834" s="3"/>
      <c r="B8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34" s="20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21"/>
    </row>
    <row r="835" spans="1:37" x14ac:dyDescent="0.3">
      <c r="A835" s="3"/>
      <c r="B8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35" s="20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21"/>
    </row>
    <row r="836" spans="1:37" x14ac:dyDescent="0.3">
      <c r="A836" s="3"/>
      <c r="B8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36" s="20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21"/>
    </row>
    <row r="837" spans="1:37" x14ac:dyDescent="0.3">
      <c r="A837" s="3"/>
      <c r="B8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37" s="20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21"/>
    </row>
    <row r="838" spans="1:37" x14ac:dyDescent="0.3">
      <c r="A838" s="3"/>
      <c r="B8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38" s="20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21"/>
    </row>
    <row r="839" spans="1:37" x14ac:dyDescent="0.3">
      <c r="A839" s="3"/>
      <c r="B8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39" s="20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21"/>
    </row>
    <row r="840" spans="1:37" x14ac:dyDescent="0.3">
      <c r="A840" s="3"/>
      <c r="B8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40" s="20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21"/>
    </row>
    <row r="841" spans="1:37" x14ac:dyDescent="0.3">
      <c r="A841" s="3"/>
      <c r="B8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41" s="20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21"/>
    </row>
    <row r="842" spans="1:37" x14ac:dyDescent="0.3">
      <c r="A842" s="3"/>
      <c r="B8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42" s="20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21"/>
    </row>
    <row r="843" spans="1:37" x14ac:dyDescent="0.3">
      <c r="A843" s="3"/>
      <c r="B8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43" s="20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21"/>
    </row>
    <row r="844" spans="1:37" x14ac:dyDescent="0.3">
      <c r="A844" s="3"/>
      <c r="B8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44" s="20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21"/>
    </row>
    <row r="845" spans="1:37" x14ac:dyDescent="0.3">
      <c r="A845" s="3"/>
      <c r="B8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45" s="20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21"/>
    </row>
    <row r="846" spans="1:37" x14ac:dyDescent="0.3">
      <c r="A846" s="3"/>
      <c r="B8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46" s="20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21"/>
    </row>
    <row r="847" spans="1:37" x14ac:dyDescent="0.3">
      <c r="A847" s="3"/>
      <c r="B8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47" s="20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21"/>
    </row>
    <row r="848" spans="1:37" x14ac:dyDescent="0.3">
      <c r="A848" s="3"/>
      <c r="B8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48" s="20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21"/>
    </row>
    <row r="849" spans="1:37" x14ac:dyDescent="0.3">
      <c r="A849" s="3"/>
      <c r="B8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49" s="20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21"/>
    </row>
    <row r="850" spans="1:37" x14ac:dyDescent="0.3">
      <c r="A850" s="3"/>
      <c r="B8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50" s="20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21"/>
    </row>
    <row r="851" spans="1:37" x14ac:dyDescent="0.3">
      <c r="A851" s="3"/>
      <c r="B8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51" s="20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21"/>
    </row>
    <row r="852" spans="1:37" x14ac:dyDescent="0.3">
      <c r="A852" s="3"/>
      <c r="B8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52" s="20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21"/>
    </row>
    <row r="853" spans="1:37" x14ac:dyDescent="0.3">
      <c r="A853" s="3"/>
      <c r="B8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53" s="20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21"/>
    </row>
    <row r="854" spans="1:37" x14ac:dyDescent="0.3">
      <c r="A854" s="3"/>
      <c r="B8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54" s="20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21"/>
    </row>
    <row r="855" spans="1:37" x14ac:dyDescent="0.3">
      <c r="A855" s="3"/>
      <c r="B8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55" s="20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21"/>
    </row>
    <row r="856" spans="1:37" x14ac:dyDescent="0.3">
      <c r="A856" s="3"/>
      <c r="B8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56" s="20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21"/>
    </row>
    <row r="857" spans="1:37" x14ac:dyDescent="0.3">
      <c r="A857" s="3"/>
      <c r="B8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57" s="20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21"/>
    </row>
    <row r="858" spans="1:37" x14ac:dyDescent="0.3">
      <c r="A858" s="3"/>
      <c r="B8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58" s="20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21"/>
    </row>
    <row r="859" spans="1:37" x14ac:dyDescent="0.3">
      <c r="A859" s="3"/>
      <c r="B8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59" s="20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21"/>
    </row>
    <row r="860" spans="1:37" x14ac:dyDescent="0.3">
      <c r="A860" s="3"/>
      <c r="B8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60" s="20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21"/>
    </row>
    <row r="861" spans="1:37" x14ac:dyDescent="0.3">
      <c r="A861" s="3"/>
      <c r="B8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61" s="20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21"/>
    </row>
    <row r="862" spans="1:37" x14ac:dyDescent="0.3">
      <c r="A862" s="3"/>
      <c r="B8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62" s="2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21"/>
    </row>
    <row r="863" spans="1:37" x14ac:dyDescent="0.3">
      <c r="A863" s="3"/>
      <c r="B8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63" s="20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21"/>
    </row>
    <row r="864" spans="1:37" x14ac:dyDescent="0.3">
      <c r="A864" s="3"/>
      <c r="B8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64" s="20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21"/>
    </row>
    <row r="865" spans="1:37" x14ac:dyDescent="0.3">
      <c r="A865" s="3"/>
      <c r="B8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65" s="20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21"/>
    </row>
    <row r="866" spans="1:37" x14ac:dyDescent="0.3">
      <c r="A866" s="3"/>
      <c r="B8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66" s="20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21"/>
    </row>
    <row r="867" spans="1:37" x14ac:dyDescent="0.3">
      <c r="A867" s="3"/>
      <c r="B8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67" s="20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21"/>
    </row>
    <row r="868" spans="1:37" x14ac:dyDescent="0.3">
      <c r="A868" s="3"/>
      <c r="B8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68" s="20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21"/>
    </row>
    <row r="869" spans="1:37" x14ac:dyDescent="0.3">
      <c r="A869" s="3"/>
      <c r="B8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69" s="20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21"/>
    </row>
    <row r="870" spans="1:37" x14ac:dyDescent="0.3">
      <c r="A870" s="3"/>
      <c r="B8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70" s="20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21"/>
    </row>
    <row r="871" spans="1:37" x14ac:dyDescent="0.3">
      <c r="A871" s="3"/>
      <c r="B8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71" s="20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21"/>
    </row>
    <row r="872" spans="1:37" x14ac:dyDescent="0.3">
      <c r="A872" s="3"/>
      <c r="B8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72" s="20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21"/>
    </row>
    <row r="873" spans="1:37" x14ac:dyDescent="0.3">
      <c r="A873" s="3"/>
      <c r="B8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73" s="20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21"/>
    </row>
    <row r="874" spans="1:37" x14ac:dyDescent="0.3">
      <c r="A874" s="3"/>
      <c r="B8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74" s="20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21"/>
    </row>
    <row r="875" spans="1:37" x14ac:dyDescent="0.3">
      <c r="A875" s="3"/>
      <c r="B8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75" s="20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21"/>
    </row>
    <row r="876" spans="1:37" x14ac:dyDescent="0.3">
      <c r="A876" s="3"/>
      <c r="B8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76" s="20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21"/>
    </row>
    <row r="877" spans="1:37" x14ac:dyDescent="0.3">
      <c r="A877" s="3"/>
      <c r="B8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77" s="20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21"/>
    </row>
    <row r="878" spans="1:37" x14ac:dyDescent="0.3">
      <c r="A878" s="3"/>
      <c r="B8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78" s="20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21"/>
    </row>
    <row r="879" spans="1:37" x14ac:dyDescent="0.3">
      <c r="A879" s="3"/>
      <c r="B8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79" s="20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21"/>
    </row>
    <row r="880" spans="1:37" x14ac:dyDescent="0.3">
      <c r="A880" s="3"/>
      <c r="B8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80" s="20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21"/>
    </row>
    <row r="881" spans="1:37" x14ac:dyDescent="0.3">
      <c r="A881" s="3"/>
      <c r="B8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81" s="20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21"/>
    </row>
    <row r="882" spans="1:37" x14ac:dyDescent="0.3">
      <c r="A882" s="3"/>
      <c r="B8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82" s="20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21"/>
    </row>
    <row r="883" spans="1:37" x14ac:dyDescent="0.3">
      <c r="A883" s="3"/>
      <c r="B8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83" s="20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21"/>
    </row>
    <row r="884" spans="1:37" x14ac:dyDescent="0.3">
      <c r="A884" s="3"/>
      <c r="B8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84" s="20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21"/>
    </row>
    <row r="885" spans="1:37" x14ac:dyDescent="0.3">
      <c r="A885" s="3"/>
      <c r="B8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85" s="20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21"/>
    </row>
    <row r="886" spans="1:37" x14ac:dyDescent="0.3">
      <c r="A886" s="3"/>
      <c r="B8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86" s="20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21"/>
    </row>
    <row r="887" spans="1:37" x14ac:dyDescent="0.3">
      <c r="A887" s="3"/>
      <c r="B8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87" s="20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21"/>
    </row>
    <row r="888" spans="1:37" x14ac:dyDescent="0.3">
      <c r="A888" s="3"/>
      <c r="B8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88" s="20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21"/>
    </row>
    <row r="889" spans="1:37" x14ac:dyDescent="0.3">
      <c r="A889" s="3"/>
      <c r="B8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89" s="20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21"/>
    </row>
    <row r="890" spans="1:37" x14ac:dyDescent="0.3">
      <c r="A890" s="3"/>
      <c r="B8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90" s="20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21"/>
    </row>
    <row r="891" spans="1:37" x14ac:dyDescent="0.3">
      <c r="A891" s="3"/>
      <c r="B8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91" s="20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21"/>
    </row>
    <row r="892" spans="1:37" x14ac:dyDescent="0.3">
      <c r="A892" s="3"/>
      <c r="B8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92" s="20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21"/>
    </row>
    <row r="893" spans="1:37" x14ac:dyDescent="0.3">
      <c r="A893" s="3"/>
      <c r="B8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93" s="20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21"/>
    </row>
    <row r="894" spans="1:37" x14ac:dyDescent="0.3">
      <c r="A894" s="3"/>
      <c r="B8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94" s="20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21"/>
    </row>
    <row r="895" spans="1:37" x14ac:dyDescent="0.3">
      <c r="A895" s="3"/>
      <c r="B8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95" s="20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21"/>
    </row>
    <row r="896" spans="1:37" x14ac:dyDescent="0.3">
      <c r="A896" s="3"/>
      <c r="B8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96" s="20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21"/>
    </row>
    <row r="897" spans="1:37" x14ac:dyDescent="0.3">
      <c r="A897" s="3"/>
      <c r="B8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97" s="20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21"/>
    </row>
    <row r="898" spans="1:37" x14ac:dyDescent="0.3">
      <c r="A898" s="3"/>
      <c r="B8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98" s="20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21"/>
    </row>
    <row r="899" spans="1:37" x14ac:dyDescent="0.3">
      <c r="A899" s="3"/>
      <c r="B8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899" s="20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21"/>
    </row>
    <row r="900" spans="1:37" x14ac:dyDescent="0.3">
      <c r="A900" s="3"/>
      <c r="B9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00" s="20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21"/>
    </row>
    <row r="901" spans="1:37" x14ac:dyDescent="0.3">
      <c r="A901" s="3"/>
      <c r="B9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01" s="20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21"/>
    </row>
    <row r="902" spans="1:37" x14ac:dyDescent="0.3">
      <c r="A902" s="3"/>
      <c r="B9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02" s="20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21"/>
    </row>
    <row r="903" spans="1:37" x14ac:dyDescent="0.3">
      <c r="A903" s="3"/>
      <c r="B9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03" s="20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21"/>
    </row>
    <row r="904" spans="1:37" x14ac:dyDescent="0.3">
      <c r="A904" s="3"/>
      <c r="B9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04" s="20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21"/>
    </row>
    <row r="905" spans="1:37" x14ac:dyDescent="0.3">
      <c r="A905" s="3"/>
      <c r="B9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05" s="20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21"/>
    </row>
    <row r="906" spans="1:37" x14ac:dyDescent="0.3">
      <c r="A906" s="3"/>
      <c r="B9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06" s="20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21"/>
    </row>
    <row r="907" spans="1:37" x14ac:dyDescent="0.3">
      <c r="A907" s="3"/>
      <c r="B9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07" s="20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21"/>
    </row>
    <row r="908" spans="1:37" x14ac:dyDescent="0.3">
      <c r="A908" s="3"/>
      <c r="B9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08" s="20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21"/>
    </row>
    <row r="909" spans="1:37" x14ac:dyDescent="0.3">
      <c r="A909" s="3"/>
      <c r="B9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09" s="20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21"/>
    </row>
    <row r="910" spans="1:37" x14ac:dyDescent="0.3">
      <c r="A910" s="3"/>
      <c r="B9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10" s="20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21"/>
    </row>
    <row r="911" spans="1:37" x14ac:dyDescent="0.3">
      <c r="A911" s="3"/>
      <c r="B9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11" s="20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21"/>
    </row>
    <row r="912" spans="1:37" x14ac:dyDescent="0.3">
      <c r="A912" s="3"/>
      <c r="B9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12" s="20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21"/>
    </row>
    <row r="913" spans="1:37" x14ac:dyDescent="0.3">
      <c r="A913" s="3"/>
      <c r="B9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13" s="20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21"/>
    </row>
    <row r="914" spans="1:37" x14ac:dyDescent="0.3">
      <c r="A914" s="3"/>
      <c r="B9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14" s="20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21"/>
    </row>
    <row r="915" spans="1:37" x14ac:dyDescent="0.3">
      <c r="A915" s="3"/>
      <c r="B9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15" s="20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21"/>
    </row>
    <row r="916" spans="1:37" x14ac:dyDescent="0.3">
      <c r="A916" s="3"/>
      <c r="B9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16" s="20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21"/>
    </row>
    <row r="917" spans="1:37" x14ac:dyDescent="0.3">
      <c r="A917" s="3"/>
      <c r="B9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17" s="20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21"/>
    </row>
    <row r="918" spans="1:37" x14ac:dyDescent="0.3">
      <c r="A918" s="3"/>
      <c r="B9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18" s="20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21"/>
    </row>
    <row r="919" spans="1:37" x14ac:dyDescent="0.3">
      <c r="A919" s="3"/>
      <c r="B9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19" s="20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21"/>
    </row>
    <row r="920" spans="1:37" x14ac:dyDescent="0.3">
      <c r="A920" s="3"/>
      <c r="B9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20" s="20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21"/>
    </row>
    <row r="921" spans="1:37" x14ac:dyDescent="0.3">
      <c r="A921" s="3"/>
      <c r="B9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21" s="20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21"/>
    </row>
    <row r="922" spans="1:37" x14ac:dyDescent="0.3">
      <c r="A922" s="3"/>
      <c r="B9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22" s="20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21"/>
    </row>
    <row r="923" spans="1:37" x14ac:dyDescent="0.3">
      <c r="A923" s="3"/>
      <c r="B9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23" s="20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21"/>
    </row>
    <row r="924" spans="1:37" x14ac:dyDescent="0.3">
      <c r="A924" s="3"/>
      <c r="B9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24" s="20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21"/>
    </row>
    <row r="925" spans="1:37" x14ac:dyDescent="0.3">
      <c r="A925" s="3"/>
      <c r="B9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25" s="20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21"/>
    </row>
    <row r="926" spans="1:37" x14ac:dyDescent="0.3">
      <c r="A926" s="3"/>
      <c r="B9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26" s="20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21"/>
    </row>
    <row r="927" spans="1:37" x14ac:dyDescent="0.3">
      <c r="A927" s="3"/>
      <c r="B9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27" s="20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21"/>
    </row>
    <row r="928" spans="1:37" x14ac:dyDescent="0.3">
      <c r="A928" s="3"/>
      <c r="B9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28" s="20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21"/>
    </row>
    <row r="929" spans="1:37" x14ac:dyDescent="0.3">
      <c r="A929" s="3"/>
      <c r="B9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29" s="20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21"/>
    </row>
    <row r="930" spans="1:37" x14ac:dyDescent="0.3">
      <c r="A930" s="3"/>
      <c r="B9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30" s="20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21"/>
    </row>
    <row r="931" spans="1:37" x14ac:dyDescent="0.3">
      <c r="A931" s="3"/>
      <c r="B9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31" s="20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21"/>
    </row>
    <row r="932" spans="1:37" x14ac:dyDescent="0.3">
      <c r="A932" s="3"/>
      <c r="B9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32" s="20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21"/>
    </row>
    <row r="933" spans="1:37" x14ac:dyDescent="0.3">
      <c r="A933" s="3"/>
      <c r="B9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33" s="20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21"/>
    </row>
    <row r="934" spans="1:37" x14ac:dyDescent="0.3">
      <c r="A934" s="3"/>
      <c r="B9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34" s="20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21"/>
    </row>
    <row r="935" spans="1:37" x14ac:dyDescent="0.3">
      <c r="A935" s="3"/>
      <c r="B9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35" s="20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21"/>
    </row>
    <row r="936" spans="1:37" x14ac:dyDescent="0.3">
      <c r="A936" s="3"/>
      <c r="B9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36" s="20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21"/>
    </row>
    <row r="937" spans="1:37" x14ac:dyDescent="0.3">
      <c r="A937" s="3"/>
      <c r="B9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37" s="20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21"/>
    </row>
    <row r="938" spans="1:37" x14ac:dyDescent="0.3">
      <c r="A938" s="3"/>
      <c r="B9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38" s="20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21"/>
    </row>
    <row r="939" spans="1:37" x14ac:dyDescent="0.3">
      <c r="A939" s="3"/>
      <c r="B9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39" s="20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21"/>
    </row>
    <row r="940" spans="1:37" x14ac:dyDescent="0.3">
      <c r="A940" s="3"/>
      <c r="B9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40" s="20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21"/>
    </row>
    <row r="941" spans="1:37" x14ac:dyDescent="0.3">
      <c r="A941" s="3"/>
      <c r="B9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41" s="20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21"/>
    </row>
    <row r="942" spans="1:37" x14ac:dyDescent="0.3">
      <c r="A942" s="3"/>
      <c r="B9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42" s="20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21"/>
    </row>
    <row r="943" spans="1:37" x14ac:dyDescent="0.3">
      <c r="A943" s="3"/>
      <c r="B9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43" s="20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21"/>
    </row>
    <row r="944" spans="1:37" x14ac:dyDescent="0.3">
      <c r="A944" s="3"/>
      <c r="B9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44" s="20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21"/>
    </row>
    <row r="945" spans="1:37" x14ac:dyDescent="0.3">
      <c r="A945" s="3"/>
      <c r="B9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45" s="20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21"/>
    </row>
    <row r="946" spans="1:37" x14ac:dyDescent="0.3">
      <c r="A946" s="3"/>
      <c r="B9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46" s="20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21"/>
    </row>
    <row r="947" spans="1:37" x14ac:dyDescent="0.3">
      <c r="A947" s="3"/>
      <c r="B9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47" s="20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21"/>
    </row>
    <row r="948" spans="1:37" x14ac:dyDescent="0.3">
      <c r="A948" s="3"/>
      <c r="B9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48" s="20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21"/>
    </row>
    <row r="949" spans="1:37" x14ac:dyDescent="0.3">
      <c r="A949" s="3"/>
      <c r="B9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49" s="20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21"/>
    </row>
    <row r="950" spans="1:37" x14ac:dyDescent="0.3">
      <c r="A950" s="3"/>
      <c r="B9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50" s="20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21"/>
    </row>
    <row r="951" spans="1:37" x14ac:dyDescent="0.3">
      <c r="A951" s="3"/>
      <c r="B9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51" s="20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21"/>
    </row>
    <row r="952" spans="1:37" x14ac:dyDescent="0.3">
      <c r="A952" s="3"/>
      <c r="B9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52" s="20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21"/>
    </row>
    <row r="953" spans="1:37" x14ac:dyDescent="0.3">
      <c r="A953" s="3"/>
      <c r="B9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53" s="20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21"/>
    </row>
    <row r="954" spans="1:37" x14ac:dyDescent="0.3">
      <c r="A954" s="3"/>
      <c r="B9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54" s="20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21"/>
    </row>
    <row r="955" spans="1:37" x14ac:dyDescent="0.3">
      <c r="A955" s="3"/>
      <c r="B9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55" s="20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21"/>
    </row>
    <row r="956" spans="1:37" x14ac:dyDescent="0.3">
      <c r="A956" s="3"/>
      <c r="B9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56" s="20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21"/>
    </row>
    <row r="957" spans="1:37" x14ac:dyDescent="0.3">
      <c r="A957" s="3"/>
      <c r="B9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57" s="20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21"/>
    </row>
    <row r="958" spans="1:37" x14ac:dyDescent="0.3">
      <c r="A958" s="3"/>
      <c r="B9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58" s="20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21"/>
    </row>
    <row r="959" spans="1:37" x14ac:dyDescent="0.3">
      <c r="A959" s="3"/>
      <c r="B9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59" s="20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21"/>
    </row>
    <row r="960" spans="1:37" x14ac:dyDescent="0.3">
      <c r="A960" s="3"/>
      <c r="B9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60" s="20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21"/>
    </row>
    <row r="961" spans="1:37" x14ac:dyDescent="0.3">
      <c r="A961" s="3"/>
      <c r="B9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61" s="20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21"/>
    </row>
    <row r="962" spans="1:37" x14ac:dyDescent="0.3">
      <c r="A962" s="3"/>
      <c r="B9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62" s="20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21"/>
    </row>
    <row r="963" spans="1:37" x14ac:dyDescent="0.3">
      <c r="A963" s="3"/>
      <c r="B9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63" s="20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21"/>
    </row>
    <row r="964" spans="1:37" x14ac:dyDescent="0.3">
      <c r="A964" s="3"/>
      <c r="B9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64" s="2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21"/>
    </row>
    <row r="965" spans="1:37" x14ac:dyDescent="0.3">
      <c r="A965" s="3"/>
      <c r="B9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65" s="20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21"/>
    </row>
    <row r="966" spans="1:37" x14ac:dyDescent="0.3">
      <c r="A966" s="3"/>
      <c r="B9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66" s="20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21"/>
    </row>
    <row r="967" spans="1:37" x14ac:dyDescent="0.3">
      <c r="A967" s="3"/>
      <c r="B9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67" s="20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21"/>
    </row>
    <row r="968" spans="1:37" x14ac:dyDescent="0.3">
      <c r="A968" s="3"/>
      <c r="B9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68" s="20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21"/>
    </row>
    <row r="969" spans="1:37" x14ac:dyDescent="0.3">
      <c r="A969" s="3"/>
      <c r="B9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69" s="20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21"/>
    </row>
    <row r="970" spans="1:37" x14ac:dyDescent="0.3">
      <c r="A970" s="3"/>
      <c r="B9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70" s="20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21"/>
    </row>
    <row r="971" spans="1:37" x14ac:dyDescent="0.3">
      <c r="A971" s="3"/>
      <c r="B9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71" s="20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21"/>
    </row>
    <row r="972" spans="1:37" x14ac:dyDescent="0.3">
      <c r="A972" s="3"/>
      <c r="B9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72" s="20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21"/>
    </row>
    <row r="973" spans="1:37" x14ac:dyDescent="0.3">
      <c r="A973" s="3"/>
      <c r="B9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73" s="20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21"/>
    </row>
    <row r="974" spans="1:37" x14ac:dyDescent="0.3">
      <c r="A974" s="3"/>
      <c r="B9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74" s="20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21"/>
    </row>
    <row r="975" spans="1:37" x14ac:dyDescent="0.3">
      <c r="A975" s="3"/>
      <c r="B9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75" s="20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21"/>
    </row>
    <row r="976" spans="1:37" x14ac:dyDescent="0.3">
      <c r="A976" s="3"/>
      <c r="B9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76" s="20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21"/>
    </row>
    <row r="977" spans="1:37" x14ac:dyDescent="0.3">
      <c r="A977" s="3"/>
      <c r="B9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77" s="20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21"/>
    </row>
    <row r="978" spans="1:37" x14ac:dyDescent="0.3">
      <c r="A978" s="3"/>
      <c r="B9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78" s="20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21"/>
    </row>
    <row r="979" spans="1:37" x14ac:dyDescent="0.3">
      <c r="A979" s="3"/>
      <c r="B9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79" s="20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21"/>
    </row>
    <row r="980" spans="1:37" x14ac:dyDescent="0.3">
      <c r="A980" s="3"/>
      <c r="B9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80" s="20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21"/>
    </row>
    <row r="981" spans="1:37" x14ac:dyDescent="0.3">
      <c r="A981" s="3"/>
      <c r="B9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81" s="20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21"/>
    </row>
    <row r="982" spans="1:37" x14ac:dyDescent="0.3">
      <c r="A982" s="3"/>
      <c r="B9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82" s="20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21"/>
    </row>
    <row r="983" spans="1:37" x14ac:dyDescent="0.3">
      <c r="A983" s="3"/>
      <c r="B9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83" s="20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21"/>
    </row>
    <row r="984" spans="1:37" x14ac:dyDescent="0.3">
      <c r="A984" s="3"/>
      <c r="B9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84" s="20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21"/>
    </row>
    <row r="985" spans="1:37" x14ac:dyDescent="0.3">
      <c r="A985" s="3"/>
      <c r="B9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85" s="20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21"/>
    </row>
    <row r="986" spans="1:37" x14ac:dyDescent="0.3">
      <c r="A986" s="3"/>
      <c r="B9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86" s="20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21"/>
    </row>
    <row r="987" spans="1:37" x14ac:dyDescent="0.3">
      <c r="A987" s="3"/>
      <c r="B9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87" s="20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21"/>
    </row>
    <row r="988" spans="1:37" x14ac:dyDescent="0.3">
      <c r="A988" s="3"/>
      <c r="B9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88" s="20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21"/>
    </row>
    <row r="989" spans="1:37" x14ac:dyDescent="0.3">
      <c r="A989" s="3"/>
      <c r="B9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89" s="20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21"/>
    </row>
    <row r="990" spans="1:37" x14ac:dyDescent="0.3">
      <c r="A990" s="3"/>
      <c r="B9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90" s="20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21"/>
    </row>
    <row r="991" spans="1:37" x14ac:dyDescent="0.3">
      <c r="A991" s="3"/>
      <c r="B9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91" s="20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21"/>
    </row>
    <row r="992" spans="1:37" x14ac:dyDescent="0.3">
      <c r="A992" s="3"/>
      <c r="B9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92" s="20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21"/>
    </row>
    <row r="993" spans="1:37" x14ac:dyDescent="0.3">
      <c r="A993" s="3"/>
      <c r="B9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93" s="20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21"/>
    </row>
    <row r="994" spans="1:37" x14ac:dyDescent="0.3">
      <c r="A994" s="3"/>
      <c r="B9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94" s="20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21"/>
    </row>
    <row r="995" spans="1:37" x14ac:dyDescent="0.3">
      <c r="A995" s="3"/>
      <c r="B9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95" s="20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21"/>
    </row>
    <row r="996" spans="1:37" x14ac:dyDescent="0.3">
      <c r="A996" s="3"/>
      <c r="B9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96" s="20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21"/>
    </row>
    <row r="997" spans="1:37" x14ac:dyDescent="0.3">
      <c r="A997" s="3"/>
      <c r="B9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97" s="20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21"/>
    </row>
    <row r="998" spans="1:37" x14ac:dyDescent="0.3">
      <c r="A998" s="3"/>
      <c r="B9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98" s="20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21"/>
    </row>
    <row r="999" spans="1:37" x14ac:dyDescent="0.3">
      <c r="A999" s="3"/>
      <c r="B9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999" s="20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21"/>
    </row>
    <row r="1000" spans="1:37" x14ac:dyDescent="0.3">
      <c r="A1000" s="3"/>
      <c r="B10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00" s="20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21"/>
    </row>
    <row r="1001" spans="1:37" x14ac:dyDescent="0.3">
      <c r="A1001" s="3"/>
      <c r="B10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01" s="20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21"/>
    </row>
    <row r="1002" spans="1:37" x14ac:dyDescent="0.3">
      <c r="A1002" s="3"/>
      <c r="B10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02" s="20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21"/>
    </row>
    <row r="1003" spans="1:37" x14ac:dyDescent="0.3">
      <c r="A1003" s="3"/>
      <c r="B10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03" s="20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21"/>
    </row>
    <row r="1004" spans="1:37" x14ac:dyDescent="0.3">
      <c r="A1004" s="3"/>
      <c r="B10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04" s="20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21"/>
    </row>
    <row r="1005" spans="1:37" x14ac:dyDescent="0.3">
      <c r="A1005" s="3"/>
      <c r="B10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05" s="20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21"/>
    </row>
    <row r="1006" spans="1:37" x14ac:dyDescent="0.3">
      <c r="A1006" s="3"/>
      <c r="B10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06" s="20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21"/>
    </row>
    <row r="1007" spans="1:37" x14ac:dyDescent="0.3">
      <c r="A1007" s="3"/>
      <c r="B10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07" s="20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21"/>
    </row>
    <row r="1008" spans="1:37" x14ac:dyDescent="0.3">
      <c r="A1008" s="3"/>
      <c r="B10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08" s="20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21"/>
    </row>
    <row r="1009" spans="1:37" x14ac:dyDescent="0.3">
      <c r="A1009" s="3"/>
      <c r="B10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09" s="20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21"/>
    </row>
    <row r="1010" spans="1:37" x14ac:dyDescent="0.3">
      <c r="A1010" s="3"/>
      <c r="B10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10" s="20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21"/>
    </row>
    <row r="1011" spans="1:37" x14ac:dyDescent="0.3">
      <c r="A1011" s="3"/>
      <c r="B10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11" s="20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21"/>
    </row>
    <row r="1012" spans="1:37" x14ac:dyDescent="0.3">
      <c r="A1012" s="3"/>
      <c r="B10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12" s="20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21"/>
    </row>
    <row r="1013" spans="1:37" x14ac:dyDescent="0.3">
      <c r="A1013" s="3"/>
      <c r="B10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13" s="20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21"/>
    </row>
    <row r="1014" spans="1:37" x14ac:dyDescent="0.3">
      <c r="A1014" s="3"/>
      <c r="B10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14" s="20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21"/>
    </row>
    <row r="1015" spans="1:37" x14ac:dyDescent="0.3">
      <c r="A1015" s="3"/>
      <c r="B10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15" s="20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21"/>
    </row>
    <row r="1016" spans="1:37" x14ac:dyDescent="0.3">
      <c r="A1016" s="3"/>
      <c r="B10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16" s="20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21"/>
    </row>
    <row r="1017" spans="1:37" x14ac:dyDescent="0.3">
      <c r="A1017" s="3"/>
      <c r="B10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17" s="20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21"/>
    </row>
    <row r="1018" spans="1:37" x14ac:dyDescent="0.3">
      <c r="A1018" s="3"/>
      <c r="B10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18" s="20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21"/>
    </row>
    <row r="1019" spans="1:37" x14ac:dyDescent="0.3">
      <c r="A1019" s="3"/>
      <c r="B10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19" s="20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21"/>
    </row>
    <row r="1020" spans="1:37" x14ac:dyDescent="0.3">
      <c r="A1020" s="3"/>
      <c r="B10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20" s="20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21"/>
    </row>
    <row r="1021" spans="1:37" x14ac:dyDescent="0.3">
      <c r="A1021" s="3"/>
      <c r="B10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21" s="20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21"/>
    </row>
    <row r="1022" spans="1:37" x14ac:dyDescent="0.3">
      <c r="A1022" s="3"/>
      <c r="B10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22" s="20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21"/>
    </row>
    <row r="1023" spans="1:37" x14ac:dyDescent="0.3">
      <c r="A1023" s="3"/>
      <c r="B10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23" s="20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21"/>
    </row>
    <row r="1024" spans="1:37" x14ac:dyDescent="0.3">
      <c r="A1024" s="3"/>
      <c r="B10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24" s="20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21"/>
    </row>
    <row r="1025" spans="1:37" x14ac:dyDescent="0.3">
      <c r="A1025" s="3"/>
      <c r="B10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25" s="20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21"/>
    </row>
    <row r="1026" spans="1:37" x14ac:dyDescent="0.3">
      <c r="A1026" s="3"/>
      <c r="B10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26" s="20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21"/>
    </row>
    <row r="1027" spans="1:37" x14ac:dyDescent="0.3">
      <c r="A1027" s="3"/>
      <c r="B10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27" s="20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21"/>
    </row>
    <row r="1028" spans="1:37" x14ac:dyDescent="0.3">
      <c r="A1028" s="3"/>
      <c r="B10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28" s="20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21"/>
    </row>
    <row r="1029" spans="1:37" x14ac:dyDescent="0.3">
      <c r="A1029" s="3"/>
      <c r="B10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29" s="20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21"/>
    </row>
    <row r="1030" spans="1:37" x14ac:dyDescent="0.3">
      <c r="A1030" s="3"/>
      <c r="B10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30" s="20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21"/>
    </row>
    <row r="1031" spans="1:37" x14ac:dyDescent="0.3">
      <c r="A1031" s="3"/>
      <c r="B10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31" s="20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21"/>
    </row>
    <row r="1032" spans="1:37" x14ac:dyDescent="0.3">
      <c r="A1032" s="3"/>
      <c r="B10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32" s="20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21"/>
    </row>
    <row r="1033" spans="1:37" x14ac:dyDescent="0.3">
      <c r="A1033" s="3"/>
      <c r="B10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33" s="20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21"/>
    </row>
    <row r="1034" spans="1:37" x14ac:dyDescent="0.3">
      <c r="A1034" s="3"/>
      <c r="B10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34" s="20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21"/>
    </row>
    <row r="1035" spans="1:37" x14ac:dyDescent="0.3">
      <c r="A1035" s="3"/>
      <c r="B10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35" s="20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21"/>
    </row>
    <row r="1036" spans="1:37" x14ac:dyDescent="0.3">
      <c r="A1036" s="3"/>
      <c r="B10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36" s="20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21"/>
    </row>
    <row r="1037" spans="1:37" x14ac:dyDescent="0.3">
      <c r="A1037" s="3"/>
      <c r="B10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37" s="20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21"/>
    </row>
    <row r="1038" spans="1:37" x14ac:dyDescent="0.3">
      <c r="A1038" s="3"/>
      <c r="B10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38" s="20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21"/>
    </row>
    <row r="1039" spans="1:37" x14ac:dyDescent="0.3">
      <c r="A1039" s="3"/>
      <c r="B10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39" s="20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21"/>
    </row>
    <row r="1040" spans="1:37" x14ac:dyDescent="0.3">
      <c r="A1040" s="3"/>
      <c r="B10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40" s="20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21"/>
    </row>
    <row r="1041" spans="1:37" x14ac:dyDescent="0.3">
      <c r="A1041" s="3"/>
      <c r="B10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41" s="20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21"/>
    </row>
    <row r="1042" spans="1:37" x14ac:dyDescent="0.3">
      <c r="A1042" s="3"/>
      <c r="B10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42" s="20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21"/>
    </row>
    <row r="1043" spans="1:37" x14ac:dyDescent="0.3">
      <c r="A1043" s="3"/>
      <c r="B10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43" s="20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21"/>
    </row>
    <row r="1044" spans="1:37" x14ac:dyDescent="0.3">
      <c r="A1044" s="3"/>
      <c r="B10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44" s="20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21"/>
    </row>
    <row r="1045" spans="1:37" x14ac:dyDescent="0.3">
      <c r="A1045" s="3"/>
      <c r="B10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45" s="20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21"/>
    </row>
    <row r="1046" spans="1:37" x14ac:dyDescent="0.3">
      <c r="A1046" s="3"/>
      <c r="B10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46" s="20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21"/>
    </row>
    <row r="1047" spans="1:37" x14ac:dyDescent="0.3">
      <c r="A1047" s="3"/>
      <c r="B10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47" s="20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21"/>
    </row>
    <row r="1048" spans="1:37" x14ac:dyDescent="0.3">
      <c r="A1048" s="3"/>
      <c r="B10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48" s="20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21"/>
    </row>
    <row r="1049" spans="1:37" x14ac:dyDescent="0.3">
      <c r="A1049" s="3"/>
      <c r="B10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49" s="20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21"/>
    </row>
    <row r="1050" spans="1:37" x14ac:dyDescent="0.3">
      <c r="A1050" s="3"/>
      <c r="B10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50" s="20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21"/>
    </row>
    <row r="1051" spans="1:37" x14ac:dyDescent="0.3">
      <c r="A1051" s="3"/>
      <c r="B10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51" s="20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21"/>
    </row>
    <row r="1052" spans="1:37" x14ac:dyDescent="0.3">
      <c r="A1052" s="3"/>
      <c r="B10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52" s="20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21"/>
    </row>
    <row r="1053" spans="1:37" x14ac:dyDescent="0.3">
      <c r="A1053" s="3"/>
      <c r="B10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53" s="20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21"/>
    </row>
    <row r="1054" spans="1:37" x14ac:dyDescent="0.3">
      <c r="A1054" s="3"/>
      <c r="B10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54" s="20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21"/>
    </row>
    <row r="1055" spans="1:37" x14ac:dyDescent="0.3">
      <c r="A1055" s="3"/>
      <c r="B10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55" s="20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21"/>
    </row>
    <row r="1056" spans="1:37" x14ac:dyDescent="0.3">
      <c r="A1056" s="3"/>
      <c r="B10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56" s="20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21"/>
    </row>
    <row r="1057" spans="1:37" x14ac:dyDescent="0.3">
      <c r="A1057" s="3"/>
      <c r="B10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57" s="20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21"/>
    </row>
    <row r="1058" spans="1:37" x14ac:dyDescent="0.3">
      <c r="A1058" s="3"/>
      <c r="B10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58" s="20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21"/>
    </row>
    <row r="1059" spans="1:37" x14ac:dyDescent="0.3">
      <c r="A1059" s="3"/>
      <c r="B10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59" s="20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21"/>
    </row>
    <row r="1060" spans="1:37" x14ac:dyDescent="0.3">
      <c r="A1060" s="3"/>
      <c r="B10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60" s="20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21"/>
    </row>
    <row r="1061" spans="1:37" x14ac:dyDescent="0.3">
      <c r="A1061" s="3"/>
      <c r="B10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61" s="20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21"/>
    </row>
    <row r="1062" spans="1:37" x14ac:dyDescent="0.3">
      <c r="A1062" s="3"/>
      <c r="B10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62" s="20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21"/>
    </row>
    <row r="1063" spans="1:37" x14ac:dyDescent="0.3">
      <c r="A1063" s="3"/>
      <c r="B10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63" s="20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21"/>
    </row>
    <row r="1064" spans="1:37" x14ac:dyDescent="0.3">
      <c r="A1064" s="3"/>
      <c r="B10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64" s="20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21"/>
    </row>
    <row r="1065" spans="1:37" x14ac:dyDescent="0.3">
      <c r="A1065" s="3"/>
      <c r="B10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65" s="20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21"/>
    </row>
    <row r="1066" spans="1:37" x14ac:dyDescent="0.3">
      <c r="A1066" s="3"/>
      <c r="B10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66" s="20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21"/>
    </row>
    <row r="1067" spans="1:37" x14ac:dyDescent="0.3">
      <c r="A1067" s="3"/>
      <c r="B10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67" s="20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21"/>
    </row>
    <row r="1068" spans="1:37" x14ac:dyDescent="0.3">
      <c r="A1068" s="3"/>
      <c r="B10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68" s="20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21"/>
    </row>
    <row r="1069" spans="1:37" x14ac:dyDescent="0.3">
      <c r="A1069" s="3"/>
      <c r="B10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69" s="20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21"/>
    </row>
    <row r="1070" spans="1:37" x14ac:dyDescent="0.3">
      <c r="A1070" s="3"/>
      <c r="B10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70" s="20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21"/>
    </row>
    <row r="1071" spans="1:37" x14ac:dyDescent="0.3">
      <c r="A1071" s="3"/>
      <c r="B10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71" s="20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21"/>
    </row>
    <row r="1072" spans="1:37" x14ac:dyDescent="0.3">
      <c r="A1072" s="3"/>
      <c r="B10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72" s="20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21"/>
    </row>
    <row r="1073" spans="1:37" x14ac:dyDescent="0.3">
      <c r="A1073" s="3"/>
      <c r="B10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73" s="20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21"/>
    </row>
    <row r="1074" spans="1:37" x14ac:dyDescent="0.3">
      <c r="A1074" s="3"/>
      <c r="B10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74" s="20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21"/>
    </row>
    <row r="1075" spans="1:37" x14ac:dyDescent="0.3">
      <c r="A1075" s="3"/>
      <c r="B10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75" s="20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21"/>
    </row>
    <row r="1076" spans="1:37" x14ac:dyDescent="0.3">
      <c r="A1076" s="3"/>
      <c r="B10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76" s="20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21"/>
    </row>
    <row r="1077" spans="1:37" x14ac:dyDescent="0.3">
      <c r="A1077" s="3"/>
      <c r="B10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77" s="20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21"/>
    </row>
    <row r="1078" spans="1:37" x14ac:dyDescent="0.3">
      <c r="A1078" s="3"/>
      <c r="B10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78" s="20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21"/>
    </row>
    <row r="1079" spans="1:37" x14ac:dyDescent="0.3">
      <c r="A1079" s="3"/>
      <c r="B10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79" s="20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21"/>
    </row>
    <row r="1080" spans="1:37" x14ac:dyDescent="0.3">
      <c r="A1080" s="3"/>
      <c r="B10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80" s="20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21"/>
    </row>
    <row r="1081" spans="1:37" x14ac:dyDescent="0.3">
      <c r="A1081" s="3"/>
      <c r="B10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81" s="20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21"/>
    </row>
    <row r="1082" spans="1:37" x14ac:dyDescent="0.3">
      <c r="A1082" s="3"/>
      <c r="B10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82" s="20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21"/>
    </row>
    <row r="1083" spans="1:37" x14ac:dyDescent="0.3">
      <c r="A1083" s="3"/>
      <c r="B10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83" s="20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21"/>
    </row>
    <row r="1084" spans="1:37" x14ac:dyDescent="0.3">
      <c r="A1084" s="3"/>
      <c r="B10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84" s="20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21"/>
    </row>
    <row r="1085" spans="1:37" x14ac:dyDescent="0.3">
      <c r="A1085" s="3"/>
      <c r="B10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85" s="20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21"/>
    </row>
    <row r="1086" spans="1:37" x14ac:dyDescent="0.3">
      <c r="A1086" s="3"/>
      <c r="B10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86" s="20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21"/>
    </row>
    <row r="1087" spans="1:37" x14ac:dyDescent="0.3">
      <c r="A1087" s="3"/>
      <c r="B10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87" s="20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21"/>
    </row>
    <row r="1088" spans="1:37" x14ac:dyDescent="0.3">
      <c r="A1088" s="3"/>
      <c r="B10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88" s="20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21"/>
    </row>
    <row r="1089" spans="1:37" x14ac:dyDescent="0.3">
      <c r="A1089" s="3"/>
      <c r="B10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89" s="20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21"/>
    </row>
    <row r="1090" spans="1:37" x14ac:dyDescent="0.3">
      <c r="A1090" s="3"/>
      <c r="B10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90" s="20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21"/>
    </row>
    <row r="1091" spans="1:37" x14ac:dyDescent="0.3">
      <c r="A1091" s="3"/>
      <c r="B10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91" s="20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21"/>
    </row>
    <row r="1092" spans="1:37" x14ac:dyDescent="0.3">
      <c r="A1092" s="3"/>
      <c r="B10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92" s="20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21"/>
    </row>
    <row r="1093" spans="1:37" x14ac:dyDescent="0.3">
      <c r="A1093" s="3"/>
      <c r="B10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93" s="20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21"/>
    </row>
    <row r="1094" spans="1:37" x14ac:dyDescent="0.3">
      <c r="A1094" s="3"/>
      <c r="B10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94" s="20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21"/>
    </row>
    <row r="1095" spans="1:37" x14ac:dyDescent="0.3">
      <c r="A1095" s="3"/>
      <c r="B10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95" s="20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21"/>
    </row>
    <row r="1096" spans="1:37" x14ac:dyDescent="0.3">
      <c r="A1096" s="3"/>
      <c r="B10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96" s="20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21"/>
    </row>
    <row r="1097" spans="1:37" x14ac:dyDescent="0.3">
      <c r="A1097" s="3"/>
      <c r="B10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97" s="20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21"/>
    </row>
    <row r="1098" spans="1:37" x14ac:dyDescent="0.3">
      <c r="A1098" s="3"/>
      <c r="B10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98" s="20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21"/>
    </row>
    <row r="1099" spans="1:37" x14ac:dyDescent="0.3">
      <c r="A1099" s="3"/>
      <c r="B10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099" s="20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21"/>
    </row>
    <row r="1100" spans="1:37" x14ac:dyDescent="0.3">
      <c r="A1100" s="3"/>
      <c r="B11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00" s="20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21"/>
    </row>
    <row r="1101" spans="1:37" x14ac:dyDescent="0.3">
      <c r="A1101" s="3"/>
      <c r="B11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01" s="20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21"/>
    </row>
    <row r="1102" spans="1:37" x14ac:dyDescent="0.3">
      <c r="A1102" s="3"/>
      <c r="B11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02" s="20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21"/>
    </row>
    <row r="1103" spans="1:37" x14ac:dyDescent="0.3">
      <c r="A1103" s="3"/>
      <c r="B11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03" s="20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21"/>
    </row>
    <row r="1104" spans="1:37" x14ac:dyDescent="0.3">
      <c r="A1104" s="3"/>
      <c r="B11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04" s="20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21"/>
    </row>
    <row r="1105" spans="1:37" x14ac:dyDescent="0.3">
      <c r="A1105" s="3"/>
      <c r="B11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05" s="20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21"/>
    </row>
    <row r="1106" spans="1:37" x14ac:dyDescent="0.3">
      <c r="A1106" s="3"/>
      <c r="B11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06" s="20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21"/>
    </row>
    <row r="1107" spans="1:37" x14ac:dyDescent="0.3">
      <c r="A1107" s="3"/>
      <c r="B11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07" s="20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21"/>
    </row>
    <row r="1108" spans="1:37" x14ac:dyDescent="0.3">
      <c r="A1108" s="3"/>
      <c r="B11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08" s="20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21"/>
    </row>
    <row r="1109" spans="1:37" x14ac:dyDescent="0.3">
      <c r="A1109" s="3"/>
      <c r="B11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09" s="20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21"/>
    </row>
    <row r="1110" spans="1:37" x14ac:dyDescent="0.3">
      <c r="A1110" s="3"/>
      <c r="B11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10" s="20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21"/>
    </row>
    <row r="1111" spans="1:37" x14ac:dyDescent="0.3">
      <c r="A1111" s="3"/>
      <c r="B11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11" s="20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21"/>
    </row>
    <row r="1112" spans="1:37" x14ac:dyDescent="0.3">
      <c r="A1112" s="3"/>
      <c r="B11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12" s="20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21"/>
    </row>
    <row r="1113" spans="1:37" x14ac:dyDescent="0.3">
      <c r="A1113" s="3"/>
      <c r="B11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13" s="20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21"/>
    </row>
    <row r="1114" spans="1:37" x14ac:dyDescent="0.3">
      <c r="A1114" s="3"/>
      <c r="B11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14" s="20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21"/>
    </row>
    <row r="1115" spans="1:37" x14ac:dyDescent="0.3">
      <c r="A1115" s="3"/>
      <c r="B11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15" s="20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21"/>
    </row>
    <row r="1116" spans="1:37" x14ac:dyDescent="0.3">
      <c r="A1116" s="3"/>
      <c r="B11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16" s="20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21"/>
    </row>
    <row r="1117" spans="1:37" x14ac:dyDescent="0.3">
      <c r="A1117" s="3"/>
      <c r="B11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17" s="20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21"/>
    </row>
    <row r="1118" spans="1:37" x14ac:dyDescent="0.3">
      <c r="A1118" s="3"/>
      <c r="B11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18" s="20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21"/>
    </row>
    <row r="1119" spans="1:37" x14ac:dyDescent="0.3">
      <c r="A1119" s="3"/>
      <c r="B11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19" s="20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21"/>
    </row>
    <row r="1120" spans="1:37" x14ac:dyDescent="0.3">
      <c r="A1120" s="3"/>
      <c r="B11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20" s="20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21"/>
    </row>
    <row r="1121" spans="1:37" x14ac:dyDescent="0.3">
      <c r="A1121" s="3"/>
      <c r="B11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21" s="20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21"/>
    </row>
    <row r="1122" spans="1:37" x14ac:dyDescent="0.3">
      <c r="A1122" s="3"/>
      <c r="B11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22" s="20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21"/>
    </row>
    <row r="1123" spans="1:37" x14ac:dyDescent="0.3">
      <c r="A1123" s="3"/>
      <c r="B11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23" s="20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21"/>
    </row>
    <row r="1124" spans="1:37" x14ac:dyDescent="0.3">
      <c r="A1124" s="3"/>
      <c r="B11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24" s="20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21"/>
    </row>
    <row r="1125" spans="1:37" x14ac:dyDescent="0.3">
      <c r="A1125" s="3"/>
      <c r="B11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25" s="20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21"/>
    </row>
    <row r="1126" spans="1:37" x14ac:dyDescent="0.3">
      <c r="A1126" s="3"/>
      <c r="B11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26" s="20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21"/>
    </row>
    <row r="1127" spans="1:37" x14ac:dyDescent="0.3">
      <c r="A1127" s="3"/>
      <c r="B11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27" s="20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21"/>
    </row>
    <row r="1128" spans="1:37" x14ac:dyDescent="0.3">
      <c r="A1128" s="3"/>
      <c r="B11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28" s="20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21"/>
    </row>
    <row r="1129" spans="1:37" x14ac:dyDescent="0.3">
      <c r="A1129" s="3"/>
      <c r="B11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29" s="20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21"/>
    </row>
    <row r="1130" spans="1:37" x14ac:dyDescent="0.3">
      <c r="A1130" s="3"/>
      <c r="B11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30" s="20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21"/>
    </row>
    <row r="1131" spans="1:37" x14ac:dyDescent="0.3">
      <c r="A1131" s="3"/>
      <c r="B11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31" s="20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21"/>
    </row>
    <row r="1132" spans="1:37" x14ac:dyDescent="0.3">
      <c r="A1132" s="3"/>
      <c r="B11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32" s="20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21"/>
    </row>
    <row r="1133" spans="1:37" x14ac:dyDescent="0.3">
      <c r="A1133" s="3"/>
      <c r="B11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33" s="20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21"/>
    </row>
    <row r="1134" spans="1:37" x14ac:dyDescent="0.3">
      <c r="A1134" s="3"/>
      <c r="B11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34" s="20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21"/>
    </row>
    <row r="1135" spans="1:37" x14ac:dyDescent="0.3">
      <c r="A1135" s="3"/>
      <c r="B11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35" s="20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21"/>
    </row>
    <row r="1136" spans="1:37" x14ac:dyDescent="0.3">
      <c r="A1136" s="3"/>
      <c r="B11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36" s="20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21"/>
    </row>
    <row r="1137" spans="1:37" x14ac:dyDescent="0.3">
      <c r="A1137" s="3"/>
      <c r="B11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37" s="20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21"/>
    </row>
    <row r="1138" spans="1:37" x14ac:dyDescent="0.3">
      <c r="A1138" s="3"/>
      <c r="B11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38" s="20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21"/>
    </row>
    <row r="1139" spans="1:37" x14ac:dyDescent="0.3">
      <c r="A1139" s="3"/>
      <c r="B11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39" s="20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21"/>
    </row>
    <row r="1140" spans="1:37" x14ac:dyDescent="0.3">
      <c r="A1140" s="3"/>
      <c r="B11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40" s="20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21"/>
    </row>
    <row r="1141" spans="1:37" x14ac:dyDescent="0.3">
      <c r="A1141" s="3"/>
      <c r="B11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41" s="20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21"/>
    </row>
    <row r="1142" spans="1:37" x14ac:dyDescent="0.3">
      <c r="A1142" s="3"/>
      <c r="B11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42" s="20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21"/>
    </row>
    <row r="1143" spans="1:37" x14ac:dyDescent="0.3">
      <c r="A1143" s="3"/>
      <c r="B11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43" s="20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21"/>
    </row>
    <row r="1144" spans="1:37" x14ac:dyDescent="0.3">
      <c r="A1144" s="3"/>
      <c r="B11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44" s="20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21"/>
    </row>
    <row r="1145" spans="1:37" x14ac:dyDescent="0.3">
      <c r="A1145" s="3"/>
      <c r="B11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45" s="20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21"/>
    </row>
    <row r="1146" spans="1:37" x14ac:dyDescent="0.3">
      <c r="A1146" s="3"/>
      <c r="B11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46" s="20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21"/>
    </row>
    <row r="1147" spans="1:37" x14ac:dyDescent="0.3">
      <c r="A1147" s="3"/>
      <c r="B11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47" s="20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21"/>
    </row>
    <row r="1148" spans="1:37" x14ac:dyDescent="0.3">
      <c r="A1148" s="3"/>
      <c r="B11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48" s="20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21"/>
    </row>
    <row r="1149" spans="1:37" x14ac:dyDescent="0.3">
      <c r="A1149" s="3"/>
      <c r="B11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49" s="20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21"/>
    </row>
    <row r="1150" spans="1:37" x14ac:dyDescent="0.3">
      <c r="A1150" s="3"/>
      <c r="B11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50" s="20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21"/>
    </row>
    <row r="1151" spans="1:37" x14ac:dyDescent="0.3">
      <c r="A1151" s="3"/>
      <c r="B11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51" s="20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21"/>
    </row>
    <row r="1152" spans="1:37" x14ac:dyDescent="0.3">
      <c r="A1152" s="3"/>
      <c r="B11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52" s="20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21"/>
    </row>
    <row r="1153" spans="1:37" x14ac:dyDescent="0.3">
      <c r="A1153" s="3"/>
      <c r="B11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53" s="20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21"/>
    </row>
    <row r="1154" spans="1:37" x14ac:dyDescent="0.3">
      <c r="A1154" s="3"/>
      <c r="B11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54" s="20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21"/>
    </row>
    <row r="1155" spans="1:37" x14ac:dyDescent="0.3">
      <c r="A1155" s="3"/>
      <c r="B11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55" s="20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21"/>
    </row>
    <row r="1156" spans="1:37" x14ac:dyDescent="0.3">
      <c r="A1156" s="3"/>
      <c r="B11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56" s="20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21"/>
    </row>
    <row r="1157" spans="1:37" x14ac:dyDescent="0.3">
      <c r="A1157" s="3"/>
      <c r="B11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57" s="20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21"/>
    </row>
    <row r="1158" spans="1:37" x14ac:dyDescent="0.3">
      <c r="A1158" s="3"/>
      <c r="B11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58" s="20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21"/>
    </row>
    <row r="1159" spans="1:37" x14ac:dyDescent="0.3">
      <c r="A1159" s="3"/>
      <c r="B11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59" s="20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21"/>
    </row>
    <row r="1160" spans="1:37" x14ac:dyDescent="0.3">
      <c r="A1160" s="3"/>
      <c r="B11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60" s="20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21"/>
    </row>
    <row r="1161" spans="1:37" x14ac:dyDescent="0.3">
      <c r="A1161" s="3"/>
      <c r="B11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61" s="20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21"/>
    </row>
    <row r="1162" spans="1:37" x14ac:dyDescent="0.3">
      <c r="A1162" s="3"/>
      <c r="B11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62" s="20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21"/>
    </row>
    <row r="1163" spans="1:37" x14ac:dyDescent="0.3">
      <c r="A1163" s="3"/>
      <c r="B11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63" s="20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21"/>
    </row>
    <row r="1164" spans="1:37" x14ac:dyDescent="0.3">
      <c r="A1164" s="3"/>
      <c r="B11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64" s="20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21"/>
    </row>
    <row r="1165" spans="1:37" x14ac:dyDescent="0.3">
      <c r="A1165" s="3"/>
      <c r="B11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65" s="20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21"/>
    </row>
    <row r="1166" spans="1:37" x14ac:dyDescent="0.3">
      <c r="A1166" s="3"/>
      <c r="B11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66" s="20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21"/>
    </row>
    <row r="1167" spans="1:37" x14ac:dyDescent="0.3">
      <c r="A1167" s="3"/>
      <c r="B11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67" s="20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21"/>
    </row>
    <row r="1168" spans="1:37" x14ac:dyDescent="0.3">
      <c r="A1168" s="3"/>
      <c r="B11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68" s="20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21"/>
    </row>
    <row r="1169" spans="1:37" x14ac:dyDescent="0.3">
      <c r="A1169" s="3"/>
      <c r="B11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69" s="20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21"/>
    </row>
    <row r="1170" spans="1:37" x14ac:dyDescent="0.3">
      <c r="A1170" s="3"/>
      <c r="B11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70" s="20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21"/>
    </row>
    <row r="1171" spans="1:37" x14ac:dyDescent="0.3">
      <c r="A1171" s="3"/>
      <c r="B11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71" s="20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21"/>
    </row>
    <row r="1172" spans="1:37" x14ac:dyDescent="0.3">
      <c r="A1172" s="3"/>
      <c r="B11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72" s="20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21"/>
    </row>
    <row r="1173" spans="1:37" x14ac:dyDescent="0.3">
      <c r="A1173" s="3"/>
      <c r="B11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73" s="20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21"/>
    </row>
    <row r="1174" spans="1:37" x14ac:dyDescent="0.3">
      <c r="A1174" s="3"/>
      <c r="B11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74" s="20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21"/>
    </row>
    <row r="1175" spans="1:37" x14ac:dyDescent="0.3">
      <c r="A1175" s="3"/>
      <c r="B11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75" s="20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21"/>
    </row>
    <row r="1176" spans="1:37" x14ac:dyDescent="0.3">
      <c r="A1176" s="3"/>
      <c r="B11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76" s="20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21"/>
    </row>
    <row r="1177" spans="1:37" x14ac:dyDescent="0.3">
      <c r="A1177" s="3"/>
      <c r="B11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77" s="20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21"/>
    </row>
    <row r="1178" spans="1:37" x14ac:dyDescent="0.3">
      <c r="A1178" s="3"/>
      <c r="B11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78" s="20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21"/>
    </row>
    <row r="1179" spans="1:37" x14ac:dyDescent="0.3">
      <c r="A1179" s="3"/>
      <c r="B11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79" s="20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21"/>
    </row>
    <row r="1180" spans="1:37" x14ac:dyDescent="0.3">
      <c r="A1180" s="3"/>
      <c r="B11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80" s="20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21"/>
    </row>
    <row r="1181" spans="1:37" x14ac:dyDescent="0.3">
      <c r="A1181" s="3"/>
      <c r="B11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81" s="20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21"/>
    </row>
    <row r="1182" spans="1:37" x14ac:dyDescent="0.3">
      <c r="A1182" s="3"/>
      <c r="B11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82" s="20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21"/>
    </row>
    <row r="1183" spans="1:37" x14ac:dyDescent="0.3">
      <c r="A1183" s="3"/>
      <c r="B11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83" s="20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21"/>
    </row>
    <row r="1184" spans="1:37" x14ac:dyDescent="0.3">
      <c r="A1184" s="3"/>
      <c r="B11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84" s="20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21"/>
    </row>
    <row r="1185" spans="1:37" x14ac:dyDescent="0.3">
      <c r="A1185" s="3"/>
      <c r="B11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85" s="20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21"/>
    </row>
    <row r="1186" spans="1:37" x14ac:dyDescent="0.3">
      <c r="A1186" s="3"/>
      <c r="B11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86" s="20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21"/>
    </row>
    <row r="1187" spans="1:37" x14ac:dyDescent="0.3">
      <c r="A1187" s="3"/>
      <c r="B11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87" s="20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21"/>
    </row>
    <row r="1188" spans="1:37" x14ac:dyDescent="0.3">
      <c r="A1188" s="3"/>
      <c r="B11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88" s="20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21"/>
    </row>
    <row r="1189" spans="1:37" x14ac:dyDescent="0.3">
      <c r="A1189" s="3"/>
      <c r="B11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89" s="20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21"/>
    </row>
    <row r="1190" spans="1:37" x14ac:dyDescent="0.3">
      <c r="A1190" s="3"/>
      <c r="B11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90" s="20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21"/>
    </row>
    <row r="1191" spans="1:37" x14ac:dyDescent="0.3">
      <c r="A1191" s="3"/>
      <c r="B11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91" s="20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21"/>
    </row>
    <row r="1192" spans="1:37" x14ac:dyDescent="0.3">
      <c r="A1192" s="3"/>
      <c r="B11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92" s="20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21"/>
    </row>
    <row r="1193" spans="1:37" x14ac:dyDescent="0.3">
      <c r="A1193" s="3"/>
      <c r="B11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93" s="20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21"/>
    </row>
    <row r="1194" spans="1:37" x14ac:dyDescent="0.3">
      <c r="A1194" s="3"/>
      <c r="B11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94" s="20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21"/>
    </row>
    <row r="1195" spans="1:37" x14ac:dyDescent="0.3">
      <c r="A1195" s="3"/>
      <c r="B11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95" s="20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21"/>
    </row>
    <row r="1196" spans="1:37" x14ac:dyDescent="0.3">
      <c r="A1196" s="3"/>
      <c r="B11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96" s="20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21"/>
    </row>
    <row r="1197" spans="1:37" x14ac:dyDescent="0.3">
      <c r="A1197" s="3"/>
      <c r="B11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97" s="20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21"/>
    </row>
    <row r="1198" spans="1:37" x14ac:dyDescent="0.3">
      <c r="A1198" s="3"/>
      <c r="B11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98" s="20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21"/>
    </row>
    <row r="1199" spans="1:37" x14ac:dyDescent="0.3">
      <c r="A1199" s="3"/>
      <c r="B11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199" s="20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21"/>
    </row>
    <row r="1200" spans="1:37" x14ac:dyDescent="0.3">
      <c r="A1200" s="3"/>
      <c r="B12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00" s="20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21"/>
    </row>
    <row r="1201" spans="1:37" x14ac:dyDescent="0.3">
      <c r="A1201" s="3"/>
      <c r="B12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01" s="20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21"/>
    </row>
    <row r="1202" spans="1:37" x14ac:dyDescent="0.3">
      <c r="A1202" s="3"/>
      <c r="B12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02" s="20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21"/>
    </row>
    <row r="1203" spans="1:37" x14ac:dyDescent="0.3">
      <c r="A1203" s="3"/>
      <c r="B12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03" s="20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21"/>
    </row>
    <row r="1204" spans="1:37" x14ac:dyDescent="0.3">
      <c r="A1204" s="3"/>
      <c r="B12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04" s="20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21"/>
    </row>
    <row r="1205" spans="1:37" x14ac:dyDescent="0.3">
      <c r="A1205" s="3"/>
      <c r="B12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05" s="20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21"/>
    </row>
    <row r="1206" spans="1:37" x14ac:dyDescent="0.3">
      <c r="A1206" s="3"/>
      <c r="B12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06" s="20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21"/>
    </row>
    <row r="1207" spans="1:37" x14ac:dyDescent="0.3">
      <c r="A1207" s="3"/>
      <c r="B12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07" s="20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21"/>
    </row>
    <row r="1208" spans="1:37" x14ac:dyDescent="0.3">
      <c r="A1208" s="3"/>
      <c r="B12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08" s="20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21"/>
    </row>
    <row r="1209" spans="1:37" x14ac:dyDescent="0.3">
      <c r="A1209" s="3"/>
      <c r="B12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09" s="20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21"/>
    </row>
    <row r="1210" spans="1:37" x14ac:dyDescent="0.3">
      <c r="A1210" s="3"/>
      <c r="B12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10" s="20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21"/>
    </row>
    <row r="1211" spans="1:37" x14ac:dyDescent="0.3">
      <c r="A1211" s="3"/>
      <c r="B12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11" s="20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21"/>
    </row>
    <row r="1212" spans="1:37" x14ac:dyDescent="0.3">
      <c r="A1212" s="3"/>
      <c r="B12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12" s="20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21"/>
    </row>
    <row r="1213" spans="1:37" x14ac:dyDescent="0.3">
      <c r="A1213" s="3"/>
      <c r="B12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13" s="20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21"/>
    </row>
    <row r="1214" spans="1:37" x14ac:dyDescent="0.3">
      <c r="A1214" s="3"/>
      <c r="B12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14" s="20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21"/>
    </row>
    <row r="1215" spans="1:37" x14ac:dyDescent="0.3">
      <c r="A1215" s="3"/>
      <c r="B12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15" s="20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21"/>
    </row>
    <row r="1216" spans="1:37" x14ac:dyDescent="0.3">
      <c r="A1216" s="3"/>
      <c r="B12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16" s="20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21"/>
    </row>
    <row r="1217" spans="1:37" x14ac:dyDescent="0.3">
      <c r="A1217" s="3"/>
      <c r="B12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17" s="20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21"/>
    </row>
    <row r="1218" spans="1:37" x14ac:dyDescent="0.3">
      <c r="A1218" s="3"/>
      <c r="B12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18" s="20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21"/>
    </row>
    <row r="1219" spans="1:37" x14ac:dyDescent="0.3">
      <c r="A1219" s="3"/>
      <c r="B12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19" s="20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21"/>
    </row>
    <row r="1220" spans="1:37" x14ac:dyDescent="0.3">
      <c r="A1220" s="3"/>
      <c r="B12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20" s="20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21"/>
    </row>
    <row r="1221" spans="1:37" x14ac:dyDescent="0.3">
      <c r="A1221" s="3"/>
      <c r="B12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21" s="20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21"/>
    </row>
    <row r="1222" spans="1:37" x14ac:dyDescent="0.3">
      <c r="A1222" s="3"/>
      <c r="B12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22" s="20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21"/>
    </row>
    <row r="1223" spans="1:37" x14ac:dyDescent="0.3">
      <c r="A1223" s="3"/>
      <c r="B12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23" s="20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21"/>
    </row>
    <row r="1224" spans="1:37" x14ac:dyDescent="0.3">
      <c r="A1224" s="3"/>
      <c r="B12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24" s="20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21"/>
    </row>
    <row r="1225" spans="1:37" x14ac:dyDescent="0.3">
      <c r="A1225" s="3"/>
      <c r="B12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25" s="20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21"/>
    </row>
    <row r="1226" spans="1:37" x14ac:dyDescent="0.3">
      <c r="A1226" s="3"/>
      <c r="B12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26" s="20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21"/>
    </row>
    <row r="1227" spans="1:37" x14ac:dyDescent="0.3">
      <c r="A1227" s="3"/>
      <c r="B12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27" s="20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21"/>
    </row>
    <row r="1228" spans="1:37" x14ac:dyDescent="0.3">
      <c r="A1228" s="3"/>
      <c r="B12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28" s="20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21"/>
    </row>
    <row r="1229" spans="1:37" x14ac:dyDescent="0.3">
      <c r="A1229" s="3"/>
      <c r="B12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29" s="20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21"/>
    </row>
    <row r="1230" spans="1:37" x14ac:dyDescent="0.3">
      <c r="A1230" s="3"/>
      <c r="B12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30" s="20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21"/>
    </row>
    <row r="1231" spans="1:37" x14ac:dyDescent="0.3">
      <c r="A1231" s="3"/>
      <c r="B12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31" s="20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21"/>
    </row>
    <row r="1232" spans="1:37" x14ac:dyDescent="0.3">
      <c r="A1232" s="3"/>
      <c r="B12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32" s="20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21"/>
    </row>
    <row r="1233" spans="1:37" x14ac:dyDescent="0.3">
      <c r="A1233" s="3"/>
      <c r="B12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33" s="20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21"/>
    </row>
    <row r="1234" spans="1:37" x14ac:dyDescent="0.3">
      <c r="A1234" s="3"/>
      <c r="B12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34" s="20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21"/>
    </row>
    <row r="1235" spans="1:37" x14ac:dyDescent="0.3">
      <c r="A1235" s="3"/>
      <c r="B12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35" s="20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21"/>
    </row>
    <row r="1236" spans="1:37" x14ac:dyDescent="0.3">
      <c r="A1236" s="3"/>
      <c r="B12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36" s="20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21"/>
    </row>
    <row r="1237" spans="1:37" x14ac:dyDescent="0.3">
      <c r="A1237" s="3"/>
      <c r="B12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37" s="20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21"/>
    </row>
    <row r="1238" spans="1:37" x14ac:dyDescent="0.3">
      <c r="A1238" s="3"/>
      <c r="B12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38" s="20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21"/>
    </row>
    <row r="1239" spans="1:37" x14ac:dyDescent="0.3">
      <c r="A1239" s="3"/>
      <c r="B12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39" s="20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21"/>
    </row>
    <row r="1240" spans="1:37" x14ac:dyDescent="0.3">
      <c r="A1240" s="3"/>
      <c r="B12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40" s="20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21"/>
    </row>
    <row r="1241" spans="1:37" x14ac:dyDescent="0.3">
      <c r="A1241" s="3"/>
      <c r="B12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41" s="20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21"/>
    </row>
    <row r="1242" spans="1:37" x14ac:dyDescent="0.3">
      <c r="A1242" s="3"/>
      <c r="B12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42" s="20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21"/>
    </row>
    <row r="1243" spans="1:37" x14ac:dyDescent="0.3">
      <c r="A1243" s="3"/>
      <c r="B12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43" s="20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21"/>
    </row>
    <row r="1244" spans="1:37" x14ac:dyDescent="0.3">
      <c r="A1244" s="3"/>
      <c r="B12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44" s="20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21"/>
    </row>
    <row r="1245" spans="1:37" x14ac:dyDescent="0.3">
      <c r="A1245" s="3"/>
      <c r="B12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45" s="20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21"/>
    </row>
    <row r="1246" spans="1:37" x14ac:dyDescent="0.3">
      <c r="A1246" s="3"/>
      <c r="B12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46" s="20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21"/>
    </row>
    <row r="1247" spans="1:37" x14ac:dyDescent="0.3">
      <c r="A1247" s="3"/>
      <c r="B12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47" s="20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21"/>
    </row>
    <row r="1248" spans="1:37" x14ac:dyDescent="0.3">
      <c r="A1248" s="3"/>
      <c r="B12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48" s="20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21"/>
    </row>
    <row r="1249" spans="1:37" x14ac:dyDescent="0.3">
      <c r="A1249" s="3"/>
      <c r="B12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49" s="20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21"/>
    </row>
    <row r="1250" spans="1:37" x14ac:dyDescent="0.3">
      <c r="A1250" s="3"/>
      <c r="B12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50" s="20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21"/>
    </row>
    <row r="1251" spans="1:37" x14ac:dyDescent="0.3">
      <c r="A1251" s="3"/>
      <c r="B12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51" s="20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21"/>
    </row>
    <row r="1252" spans="1:37" x14ac:dyDescent="0.3">
      <c r="A1252" s="3"/>
      <c r="B12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52" s="20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21"/>
    </row>
    <row r="1253" spans="1:37" x14ac:dyDescent="0.3">
      <c r="A1253" s="3"/>
      <c r="B12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53" s="20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21"/>
    </row>
    <row r="1254" spans="1:37" x14ac:dyDescent="0.3">
      <c r="A1254" s="3"/>
      <c r="B12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54" s="20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21"/>
    </row>
    <row r="1255" spans="1:37" x14ac:dyDescent="0.3">
      <c r="A1255" s="3"/>
      <c r="B12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55" s="20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21"/>
    </row>
    <row r="1256" spans="1:37" x14ac:dyDescent="0.3">
      <c r="A1256" s="3"/>
      <c r="B12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56" s="20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21"/>
    </row>
    <row r="1257" spans="1:37" x14ac:dyDescent="0.3">
      <c r="A1257" s="3"/>
      <c r="B12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57" s="20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21"/>
    </row>
    <row r="1258" spans="1:37" x14ac:dyDescent="0.3">
      <c r="A1258" s="3"/>
      <c r="B12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58" s="20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21"/>
    </row>
    <row r="1259" spans="1:37" x14ac:dyDescent="0.3">
      <c r="A1259" s="3"/>
      <c r="B12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59" s="20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21"/>
    </row>
    <row r="1260" spans="1:37" x14ac:dyDescent="0.3">
      <c r="A1260" s="3"/>
      <c r="B12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60" s="20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21"/>
    </row>
    <row r="1261" spans="1:37" x14ac:dyDescent="0.3">
      <c r="A1261" s="3"/>
      <c r="B12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61" s="20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21"/>
    </row>
    <row r="1262" spans="1:37" x14ac:dyDescent="0.3">
      <c r="A1262" s="3"/>
      <c r="B12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62" s="20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21"/>
    </row>
    <row r="1263" spans="1:37" x14ac:dyDescent="0.3">
      <c r="A1263" s="3"/>
      <c r="B12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63" s="20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21"/>
    </row>
    <row r="1264" spans="1:37" x14ac:dyDescent="0.3">
      <c r="A1264" s="3"/>
      <c r="B12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64" s="20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21"/>
    </row>
    <row r="1265" spans="1:37" x14ac:dyDescent="0.3">
      <c r="A1265" s="3"/>
      <c r="B12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65" s="20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21"/>
    </row>
    <row r="1266" spans="1:37" x14ac:dyDescent="0.3">
      <c r="A1266" s="3"/>
      <c r="B12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66" s="20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21"/>
    </row>
    <row r="1267" spans="1:37" x14ac:dyDescent="0.3">
      <c r="A1267" s="3"/>
      <c r="B12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67" s="20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21"/>
    </row>
    <row r="1268" spans="1:37" x14ac:dyDescent="0.3">
      <c r="A1268" s="3"/>
      <c r="B12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68" s="20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21"/>
    </row>
    <row r="1269" spans="1:37" x14ac:dyDescent="0.3">
      <c r="A1269" s="3"/>
      <c r="B12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69" s="20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21"/>
    </row>
    <row r="1270" spans="1:37" x14ac:dyDescent="0.3">
      <c r="A1270" s="3"/>
      <c r="B12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70" s="20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21"/>
    </row>
    <row r="1271" spans="1:37" x14ac:dyDescent="0.3">
      <c r="A1271" s="3"/>
      <c r="B12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71" s="20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21"/>
    </row>
    <row r="1272" spans="1:37" x14ac:dyDescent="0.3">
      <c r="A1272" s="3"/>
      <c r="B12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72" s="20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21"/>
    </row>
    <row r="1273" spans="1:37" x14ac:dyDescent="0.3">
      <c r="A1273" s="3"/>
      <c r="B12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73" s="20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21"/>
    </row>
    <row r="1274" spans="1:37" x14ac:dyDescent="0.3">
      <c r="A1274" s="3"/>
      <c r="B12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74" s="20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21"/>
    </row>
    <row r="1275" spans="1:37" x14ac:dyDescent="0.3">
      <c r="A1275" s="3"/>
      <c r="B12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75" s="20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21"/>
    </row>
    <row r="1276" spans="1:37" x14ac:dyDescent="0.3">
      <c r="A1276" s="3"/>
      <c r="B12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76" s="20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21"/>
    </row>
    <row r="1277" spans="1:37" x14ac:dyDescent="0.3">
      <c r="A1277" s="3"/>
      <c r="B12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77" s="20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21"/>
    </row>
    <row r="1278" spans="1:37" x14ac:dyDescent="0.3">
      <c r="A1278" s="3"/>
      <c r="B12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78" s="20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21"/>
    </row>
    <row r="1279" spans="1:37" x14ac:dyDescent="0.3">
      <c r="A1279" s="3"/>
      <c r="B12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79" s="20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21"/>
    </row>
    <row r="1280" spans="1:37" x14ac:dyDescent="0.3">
      <c r="A1280" s="3"/>
      <c r="B12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80" s="20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21"/>
    </row>
    <row r="1281" spans="1:37" x14ac:dyDescent="0.3">
      <c r="A1281" s="3"/>
      <c r="B12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81" s="20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21"/>
    </row>
    <row r="1282" spans="1:37" x14ac:dyDescent="0.3">
      <c r="A1282" s="3"/>
      <c r="B12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82" s="20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21"/>
    </row>
    <row r="1283" spans="1:37" x14ac:dyDescent="0.3">
      <c r="A1283" s="3"/>
      <c r="B12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83" s="20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21"/>
    </row>
    <row r="1284" spans="1:37" x14ac:dyDescent="0.3">
      <c r="A1284" s="3"/>
      <c r="B12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84" s="20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21"/>
    </row>
    <row r="1285" spans="1:37" x14ac:dyDescent="0.3">
      <c r="A1285" s="3"/>
      <c r="B12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85" s="20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21"/>
    </row>
    <row r="1286" spans="1:37" x14ac:dyDescent="0.3">
      <c r="A1286" s="3"/>
      <c r="B12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86" s="20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21"/>
    </row>
    <row r="1287" spans="1:37" x14ac:dyDescent="0.3">
      <c r="A1287" s="3"/>
      <c r="B12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87" s="20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21"/>
    </row>
    <row r="1288" spans="1:37" x14ac:dyDescent="0.3">
      <c r="A1288" s="3"/>
      <c r="B12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88" s="20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21"/>
    </row>
    <row r="1289" spans="1:37" x14ac:dyDescent="0.3">
      <c r="A1289" s="3"/>
      <c r="B12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89" s="20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21"/>
    </row>
    <row r="1290" spans="1:37" x14ac:dyDescent="0.3">
      <c r="A1290" s="3"/>
      <c r="B12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90" s="20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21"/>
    </row>
    <row r="1291" spans="1:37" x14ac:dyDescent="0.3">
      <c r="A1291" s="3"/>
      <c r="B12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91" s="20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21"/>
    </row>
    <row r="1292" spans="1:37" x14ac:dyDescent="0.3">
      <c r="A1292" s="3"/>
      <c r="B12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92" s="20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21"/>
    </row>
    <row r="1293" spans="1:37" x14ac:dyDescent="0.3">
      <c r="A1293" s="3"/>
      <c r="B12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93" s="20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21"/>
    </row>
    <row r="1294" spans="1:37" x14ac:dyDescent="0.3">
      <c r="A1294" s="3"/>
      <c r="B12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94" s="20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21"/>
    </row>
    <row r="1295" spans="1:37" x14ac:dyDescent="0.3">
      <c r="A1295" s="3"/>
      <c r="B12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95" s="20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21"/>
    </row>
    <row r="1296" spans="1:37" x14ac:dyDescent="0.3">
      <c r="A1296" s="3"/>
      <c r="B12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96" s="20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21"/>
    </row>
    <row r="1297" spans="1:37" x14ac:dyDescent="0.3">
      <c r="A1297" s="3"/>
      <c r="B12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97" s="20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21"/>
    </row>
    <row r="1298" spans="1:37" x14ac:dyDescent="0.3">
      <c r="A1298" s="3"/>
      <c r="B12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98" s="20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21"/>
    </row>
    <row r="1299" spans="1:37" x14ac:dyDescent="0.3">
      <c r="A1299" s="3"/>
      <c r="B12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299" s="20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21"/>
    </row>
    <row r="1300" spans="1:37" x14ac:dyDescent="0.3">
      <c r="A1300" s="3"/>
      <c r="B13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00" s="20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21"/>
    </row>
    <row r="1301" spans="1:37" x14ac:dyDescent="0.3">
      <c r="A1301" s="3"/>
      <c r="B13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01" s="20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21"/>
    </row>
    <row r="1302" spans="1:37" x14ac:dyDescent="0.3">
      <c r="A1302" s="3"/>
      <c r="B13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02" s="20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21"/>
    </row>
    <row r="1303" spans="1:37" x14ac:dyDescent="0.3">
      <c r="A1303" s="3"/>
      <c r="B13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03" s="20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21"/>
    </row>
    <row r="1304" spans="1:37" x14ac:dyDescent="0.3">
      <c r="A1304" s="3"/>
      <c r="B13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04" s="20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21"/>
    </row>
    <row r="1305" spans="1:37" x14ac:dyDescent="0.3">
      <c r="A1305" s="3"/>
      <c r="B13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05" s="20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21"/>
    </row>
    <row r="1306" spans="1:37" x14ac:dyDescent="0.3">
      <c r="A1306" s="3"/>
      <c r="B13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06" s="20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21"/>
    </row>
    <row r="1307" spans="1:37" x14ac:dyDescent="0.3">
      <c r="A1307" s="3"/>
      <c r="B13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07" s="20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21"/>
    </row>
    <row r="1308" spans="1:37" x14ac:dyDescent="0.3">
      <c r="A1308" s="3"/>
      <c r="B13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08" s="20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21"/>
    </row>
    <row r="1309" spans="1:37" x14ac:dyDescent="0.3">
      <c r="A1309" s="3"/>
      <c r="B13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09" s="20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21"/>
    </row>
    <row r="1310" spans="1:37" x14ac:dyDescent="0.3">
      <c r="A1310" s="3"/>
      <c r="B13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10" s="20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21"/>
    </row>
    <row r="1311" spans="1:37" x14ac:dyDescent="0.3">
      <c r="A1311" s="3"/>
      <c r="B13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11" s="20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21"/>
    </row>
    <row r="1312" spans="1:37" x14ac:dyDescent="0.3">
      <c r="A1312" s="3"/>
      <c r="B13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12" s="20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21"/>
    </row>
    <row r="1313" spans="1:37" x14ac:dyDescent="0.3">
      <c r="A1313" s="3"/>
      <c r="B13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13" s="20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21"/>
    </row>
    <row r="1314" spans="1:37" x14ac:dyDescent="0.3">
      <c r="A1314" s="3"/>
      <c r="B13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14" s="20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21"/>
    </row>
    <row r="1315" spans="1:37" x14ac:dyDescent="0.3">
      <c r="A1315" s="3"/>
      <c r="B13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15" s="20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21"/>
    </row>
    <row r="1316" spans="1:37" x14ac:dyDescent="0.3">
      <c r="A1316" s="3"/>
      <c r="B13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16" s="20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21"/>
    </row>
    <row r="1317" spans="1:37" x14ac:dyDescent="0.3">
      <c r="A1317" s="3"/>
      <c r="B13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17" s="20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21"/>
    </row>
    <row r="1318" spans="1:37" x14ac:dyDescent="0.3">
      <c r="A1318" s="3"/>
      <c r="B13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18" s="20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21"/>
    </row>
    <row r="1319" spans="1:37" x14ac:dyDescent="0.3">
      <c r="A1319" s="3"/>
      <c r="B13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19" s="20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21"/>
    </row>
    <row r="1320" spans="1:37" x14ac:dyDescent="0.3">
      <c r="A1320" s="3"/>
      <c r="B13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20" s="20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21"/>
    </row>
    <row r="1321" spans="1:37" x14ac:dyDescent="0.3">
      <c r="A1321" s="3"/>
      <c r="B13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21" s="20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21"/>
    </row>
    <row r="1322" spans="1:37" x14ac:dyDescent="0.3">
      <c r="A1322" s="3"/>
      <c r="B13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22" s="20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21"/>
    </row>
    <row r="1323" spans="1:37" x14ac:dyDescent="0.3">
      <c r="A1323" s="3"/>
      <c r="B13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23" s="20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21"/>
    </row>
    <row r="1324" spans="1:37" x14ac:dyDescent="0.3">
      <c r="A1324" s="3"/>
      <c r="B13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24" s="20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21"/>
    </row>
    <row r="1325" spans="1:37" x14ac:dyDescent="0.3">
      <c r="A1325" s="3"/>
      <c r="B13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25" s="20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21"/>
    </row>
    <row r="1326" spans="1:37" x14ac:dyDescent="0.3">
      <c r="A1326" s="3"/>
      <c r="B13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26" s="20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21"/>
    </row>
    <row r="1327" spans="1:37" x14ac:dyDescent="0.3">
      <c r="A1327" s="3"/>
      <c r="B13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27" s="20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21"/>
    </row>
    <row r="1328" spans="1:37" x14ac:dyDescent="0.3">
      <c r="A1328" s="3"/>
      <c r="B13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28" s="20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21"/>
    </row>
    <row r="1329" spans="1:37" x14ac:dyDescent="0.3">
      <c r="A1329" s="3"/>
      <c r="B13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29" s="20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21"/>
    </row>
    <row r="1330" spans="1:37" x14ac:dyDescent="0.3">
      <c r="A1330" s="3"/>
      <c r="B13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30" s="20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21"/>
    </row>
    <row r="1331" spans="1:37" x14ac:dyDescent="0.3">
      <c r="A1331" s="3"/>
      <c r="B13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31" s="20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21"/>
    </row>
    <row r="1332" spans="1:37" x14ac:dyDescent="0.3">
      <c r="A1332" s="3"/>
      <c r="B13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32" s="20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21"/>
    </row>
    <row r="1333" spans="1:37" x14ac:dyDescent="0.3">
      <c r="A1333" s="3"/>
      <c r="B13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33" s="20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21"/>
    </row>
    <row r="1334" spans="1:37" x14ac:dyDescent="0.3">
      <c r="A1334" s="3"/>
      <c r="B13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34" s="20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21"/>
    </row>
    <row r="1335" spans="1:37" x14ac:dyDescent="0.3">
      <c r="A1335" s="3"/>
      <c r="B13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35" s="20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21"/>
    </row>
    <row r="1336" spans="1:37" x14ac:dyDescent="0.3">
      <c r="A1336" s="3"/>
      <c r="B13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36" s="20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21"/>
    </row>
    <row r="1337" spans="1:37" x14ac:dyDescent="0.3">
      <c r="A1337" s="3"/>
      <c r="B13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37" s="20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21"/>
    </row>
    <row r="1338" spans="1:37" x14ac:dyDescent="0.3">
      <c r="A1338" s="3"/>
      <c r="B13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38" s="20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21"/>
    </row>
    <row r="1339" spans="1:37" x14ac:dyDescent="0.3">
      <c r="A1339" s="3"/>
      <c r="B13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39" s="20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21"/>
    </row>
    <row r="1340" spans="1:37" x14ac:dyDescent="0.3">
      <c r="A1340" s="3"/>
      <c r="B13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40" s="20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21"/>
    </row>
    <row r="1341" spans="1:37" x14ac:dyDescent="0.3">
      <c r="A1341" s="3"/>
      <c r="B13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41" s="20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21"/>
    </row>
    <row r="1342" spans="1:37" x14ac:dyDescent="0.3">
      <c r="A1342" s="3"/>
      <c r="B13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42" s="20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21"/>
    </row>
    <row r="1343" spans="1:37" x14ac:dyDescent="0.3">
      <c r="A1343" s="3"/>
      <c r="B13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43" s="20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21"/>
    </row>
    <row r="1344" spans="1:37" x14ac:dyDescent="0.3">
      <c r="A1344" s="3"/>
      <c r="B13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44" s="20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21"/>
    </row>
    <row r="1345" spans="1:37" x14ac:dyDescent="0.3">
      <c r="A1345" s="3"/>
      <c r="B13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45" s="20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21"/>
    </row>
    <row r="1346" spans="1:37" x14ac:dyDescent="0.3">
      <c r="A1346" s="3"/>
      <c r="B13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46" s="20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21"/>
    </row>
    <row r="1347" spans="1:37" x14ac:dyDescent="0.3">
      <c r="A1347" s="3"/>
      <c r="B13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47" s="20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21"/>
    </row>
    <row r="1348" spans="1:37" x14ac:dyDescent="0.3">
      <c r="A1348" s="3"/>
      <c r="B13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48" s="20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21"/>
    </row>
    <row r="1349" spans="1:37" x14ac:dyDescent="0.3">
      <c r="A1349" s="3"/>
      <c r="B13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49" s="20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21"/>
    </row>
    <row r="1350" spans="1:37" x14ac:dyDescent="0.3">
      <c r="A1350" s="3"/>
      <c r="B13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50" s="20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21"/>
    </row>
    <row r="1351" spans="1:37" x14ac:dyDescent="0.3">
      <c r="A1351" s="3"/>
      <c r="B13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51" s="20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21"/>
    </row>
    <row r="1352" spans="1:37" x14ac:dyDescent="0.3">
      <c r="A1352" s="3"/>
      <c r="B13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52" s="20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21"/>
    </row>
    <row r="1353" spans="1:37" x14ac:dyDescent="0.3">
      <c r="A1353" s="3"/>
      <c r="B13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53" s="20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21"/>
    </row>
    <row r="1354" spans="1:37" x14ac:dyDescent="0.3">
      <c r="A1354" s="3"/>
      <c r="B13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54" s="20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21"/>
    </row>
    <row r="1355" spans="1:37" x14ac:dyDescent="0.3">
      <c r="A1355" s="3"/>
      <c r="B13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55" s="20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21"/>
    </row>
    <row r="1356" spans="1:37" x14ac:dyDescent="0.3">
      <c r="A1356" s="3"/>
      <c r="B13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56" s="20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21"/>
    </row>
    <row r="1357" spans="1:37" x14ac:dyDescent="0.3">
      <c r="A1357" s="3"/>
      <c r="B13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57" s="20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21"/>
    </row>
    <row r="1358" spans="1:37" x14ac:dyDescent="0.3">
      <c r="A1358" s="3"/>
      <c r="B13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58" s="20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21"/>
    </row>
    <row r="1359" spans="1:37" x14ac:dyDescent="0.3">
      <c r="A1359" s="3"/>
      <c r="B13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59" s="20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21"/>
    </row>
    <row r="1360" spans="1:37" x14ac:dyDescent="0.3">
      <c r="A1360" s="3"/>
      <c r="B13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60" s="20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21"/>
    </row>
    <row r="1361" spans="1:37" x14ac:dyDescent="0.3">
      <c r="A1361" s="3"/>
      <c r="B13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61" s="20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21"/>
    </row>
    <row r="1362" spans="1:37" x14ac:dyDescent="0.3">
      <c r="A1362" s="3"/>
      <c r="B13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62" s="20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21"/>
    </row>
    <row r="1363" spans="1:37" x14ac:dyDescent="0.3">
      <c r="A1363" s="3"/>
      <c r="B13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63" s="20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21"/>
    </row>
    <row r="1364" spans="1:37" x14ac:dyDescent="0.3">
      <c r="A1364" s="3"/>
      <c r="B13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64" s="20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21"/>
    </row>
    <row r="1365" spans="1:37" x14ac:dyDescent="0.3">
      <c r="A1365" s="3"/>
      <c r="B13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65" s="20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21"/>
    </row>
    <row r="1366" spans="1:37" x14ac:dyDescent="0.3">
      <c r="A1366" s="3"/>
      <c r="B13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66" s="20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21"/>
    </row>
    <row r="1367" spans="1:37" x14ac:dyDescent="0.3">
      <c r="A1367" s="3"/>
      <c r="B13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67" s="20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21"/>
    </row>
    <row r="1368" spans="1:37" x14ac:dyDescent="0.3">
      <c r="A1368" s="3"/>
      <c r="B13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68" s="20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21"/>
    </row>
    <row r="1369" spans="1:37" x14ac:dyDescent="0.3">
      <c r="A1369" s="3"/>
      <c r="B13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69" s="20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21"/>
    </row>
    <row r="1370" spans="1:37" x14ac:dyDescent="0.3">
      <c r="A1370" s="3"/>
      <c r="B13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70" s="20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21"/>
    </row>
    <row r="1371" spans="1:37" x14ac:dyDescent="0.3">
      <c r="A1371" s="3"/>
      <c r="B13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71" s="20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21"/>
    </row>
    <row r="1372" spans="1:37" x14ac:dyDescent="0.3">
      <c r="A1372" s="3"/>
      <c r="B13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72" s="20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21"/>
    </row>
    <row r="1373" spans="1:37" x14ac:dyDescent="0.3">
      <c r="A1373" s="3"/>
      <c r="B13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73" s="20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21"/>
    </row>
    <row r="1374" spans="1:37" x14ac:dyDescent="0.3">
      <c r="A1374" s="3"/>
      <c r="B13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74" s="20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21"/>
    </row>
    <row r="1375" spans="1:37" x14ac:dyDescent="0.3">
      <c r="A1375" s="3"/>
      <c r="B13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75" s="20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21"/>
    </row>
    <row r="1376" spans="1:37" x14ac:dyDescent="0.3">
      <c r="A1376" s="3"/>
      <c r="B13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76" s="20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21"/>
    </row>
    <row r="1377" spans="1:37" x14ac:dyDescent="0.3">
      <c r="A1377" s="3"/>
      <c r="B13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77" s="20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21"/>
    </row>
    <row r="1378" spans="1:37" x14ac:dyDescent="0.3">
      <c r="A1378" s="3"/>
      <c r="B13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78" s="20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21"/>
    </row>
    <row r="1379" spans="1:37" x14ac:dyDescent="0.3">
      <c r="A1379" s="3"/>
      <c r="B13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79" s="20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21"/>
    </row>
    <row r="1380" spans="1:37" x14ac:dyDescent="0.3">
      <c r="A1380" s="3"/>
      <c r="B13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80" s="20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21"/>
    </row>
    <row r="1381" spans="1:37" x14ac:dyDescent="0.3">
      <c r="A1381" s="3"/>
      <c r="B13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81" s="20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21"/>
    </row>
    <row r="1382" spans="1:37" x14ac:dyDescent="0.3">
      <c r="A1382" s="3"/>
      <c r="B13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82" s="20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21"/>
    </row>
    <row r="1383" spans="1:37" x14ac:dyDescent="0.3">
      <c r="A1383" s="3"/>
      <c r="B13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83" s="20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21"/>
    </row>
    <row r="1384" spans="1:37" x14ac:dyDescent="0.3">
      <c r="A1384" s="3"/>
      <c r="B13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84" s="20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21"/>
    </row>
    <row r="1385" spans="1:37" x14ac:dyDescent="0.3">
      <c r="A1385" s="3"/>
      <c r="B13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85" s="20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21"/>
    </row>
    <row r="1386" spans="1:37" x14ac:dyDescent="0.3">
      <c r="A1386" s="3"/>
      <c r="B13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86" s="20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21"/>
    </row>
    <row r="1387" spans="1:37" x14ac:dyDescent="0.3">
      <c r="A1387" s="3"/>
      <c r="B13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87" s="20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21"/>
    </row>
    <row r="1388" spans="1:37" x14ac:dyDescent="0.3">
      <c r="A1388" s="3"/>
      <c r="B13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88" s="20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21"/>
    </row>
    <row r="1389" spans="1:37" x14ac:dyDescent="0.3">
      <c r="A1389" s="3"/>
      <c r="B13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89" s="20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21"/>
    </row>
    <row r="1390" spans="1:37" x14ac:dyDescent="0.3">
      <c r="A1390" s="3"/>
      <c r="B13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90" s="20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21"/>
    </row>
    <row r="1391" spans="1:37" x14ac:dyDescent="0.3">
      <c r="A1391" s="3"/>
      <c r="B13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91" s="20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21"/>
    </row>
    <row r="1392" spans="1:37" x14ac:dyDescent="0.3">
      <c r="A1392" s="3"/>
      <c r="B13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92" s="20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21"/>
    </row>
    <row r="1393" spans="1:37" x14ac:dyDescent="0.3">
      <c r="A1393" s="3"/>
      <c r="B13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93" s="20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21"/>
    </row>
    <row r="1394" spans="1:37" x14ac:dyDescent="0.3">
      <c r="A1394" s="3"/>
      <c r="B13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94" s="20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21"/>
    </row>
    <row r="1395" spans="1:37" x14ac:dyDescent="0.3">
      <c r="A1395" s="3"/>
      <c r="B13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95" s="20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21"/>
    </row>
    <row r="1396" spans="1:37" x14ac:dyDescent="0.3">
      <c r="A1396" s="3"/>
      <c r="B13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96" s="20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21"/>
    </row>
    <row r="1397" spans="1:37" x14ac:dyDescent="0.3">
      <c r="A1397" s="3"/>
      <c r="B13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97" s="20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21"/>
    </row>
    <row r="1398" spans="1:37" x14ac:dyDescent="0.3">
      <c r="A1398" s="3"/>
      <c r="B13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98" s="20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21"/>
    </row>
    <row r="1399" spans="1:37" x14ac:dyDescent="0.3">
      <c r="A1399" s="3"/>
      <c r="B13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399" s="20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21"/>
    </row>
    <row r="1400" spans="1:37" x14ac:dyDescent="0.3">
      <c r="A1400" s="3"/>
      <c r="B14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00" s="20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21"/>
    </row>
    <row r="1401" spans="1:37" x14ac:dyDescent="0.3">
      <c r="A1401" s="3"/>
      <c r="B14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01" s="20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21"/>
    </row>
    <row r="1402" spans="1:37" x14ac:dyDescent="0.3">
      <c r="A1402" s="3"/>
      <c r="B14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02" s="20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21"/>
    </row>
    <row r="1403" spans="1:37" x14ac:dyDescent="0.3">
      <c r="A1403" s="3"/>
      <c r="B14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03" s="20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21"/>
    </row>
    <row r="1404" spans="1:37" x14ac:dyDescent="0.3">
      <c r="A1404" s="3"/>
      <c r="B14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04" s="20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21"/>
    </row>
    <row r="1405" spans="1:37" x14ac:dyDescent="0.3">
      <c r="A1405" s="3"/>
      <c r="B14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05" s="20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21"/>
    </row>
    <row r="1406" spans="1:37" x14ac:dyDescent="0.3">
      <c r="A1406" s="3"/>
      <c r="B14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06" s="20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21"/>
    </row>
    <row r="1407" spans="1:37" x14ac:dyDescent="0.3">
      <c r="A1407" s="3"/>
      <c r="B14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07" s="20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21"/>
    </row>
    <row r="1408" spans="1:37" x14ac:dyDescent="0.3">
      <c r="A1408" s="3"/>
      <c r="B14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08" s="20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21"/>
    </row>
    <row r="1409" spans="1:37" x14ac:dyDescent="0.3">
      <c r="A1409" s="3"/>
      <c r="B14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09" s="20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21"/>
    </row>
    <row r="1410" spans="1:37" x14ac:dyDescent="0.3">
      <c r="A1410" s="3"/>
      <c r="B14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10" s="20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21"/>
    </row>
    <row r="1411" spans="1:37" x14ac:dyDescent="0.3">
      <c r="A1411" s="3"/>
      <c r="B14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11" s="20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21"/>
    </row>
    <row r="1412" spans="1:37" x14ac:dyDescent="0.3">
      <c r="A1412" s="3"/>
      <c r="B14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12" s="20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21"/>
    </row>
    <row r="1413" spans="1:37" x14ac:dyDescent="0.3">
      <c r="A1413" s="3"/>
      <c r="B14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13" s="20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21"/>
    </row>
    <row r="1414" spans="1:37" x14ac:dyDescent="0.3">
      <c r="A1414" s="3"/>
      <c r="B14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14" s="20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21"/>
    </row>
    <row r="1415" spans="1:37" x14ac:dyDescent="0.3">
      <c r="A1415" s="3"/>
      <c r="B14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15" s="20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21"/>
    </row>
    <row r="1416" spans="1:37" x14ac:dyDescent="0.3">
      <c r="A1416" s="3"/>
      <c r="B14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16" s="20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21"/>
    </row>
    <row r="1417" spans="1:37" x14ac:dyDescent="0.3">
      <c r="A1417" s="3"/>
      <c r="B14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17" s="20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21"/>
    </row>
    <row r="1418" spans="1:37" x14ac:dyDescent="0.3">
      <c r="A1418" s="3"/>
      <c r="B14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18" s="20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21"/>
    </row>
    <row r="1419" spans="1:37" x14ac:dyDescent="0.3">
      <c r="A1419" s="3"/>
      <c r="B14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19" s="20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21"/>
    </row>
    <row r="1420" spans="1:37" x14ac:dyDescent="0.3">
      <c r="A1420" s="3"/>
      <c r="B14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20" s="20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21"/>
    </row>
    <row r="1421" spans="1:37" x14ac:dyDescent="0.3">
      <c r="A1421" s="3"/>
      <c r="B14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21" s="20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21"/>
    </row>
    <row r="1422" spans="1:37" x14ac:dyDescent="0.3">
      <c r="A1422" s="3"/>
      <c r="B14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22" s="20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21"/>
    </row>
    <row r="1423" spans="1:37" x14ac:dyDescent="0.3">
      <c r="A1423" s="3"/>
      <c r="B14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23" s="20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21"/>
    </row>
    <row r="1424" spans="1:37" x14ac:dyDescent="0.3">
      <c r="A1424" s="3"/>
      <c r="B14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24" s="20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21"/>
    </row>
    <row r="1425" spans="1:37" x14ac:dyDescent="0.3">
      <c r="A1425" s="3"/>
      <c r="B14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25" s="20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21"/>
    </row>
    <row r="1426" spans="1:37" x14ac:dyDescent="0.3">
      <c r="A1426" s="3"/>
      <c r="B14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26" s="20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21"/>
    </row>
    <row r="1427" spans="1:37" x14ac:dyDescent="0.3">
      <c r="A1427" s="3"/>
      <c r="B14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27" s="20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21"/>
    </row>
    <row r="1428" spans="1:37" x14ac:dyDescent="0.3">
      <c r="A1428" s="3"/>
      <c r="B14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28" s="20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21"/>
    </row>
    <row r="1429" spans="1:37" x14ac:dyDescent="0.3">
      <c r="A1429" s="3"/>
      <c r="B14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29" s="20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21"/>
    </row>
    <row r="1430" spans="1:37" x14ac:dyDescent="0.3">
      <c r="A1430" s="3"/>
      <c r="B14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30" s="20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21"/>
    </row>
    <row r="1431" spans="1:37" x14ac:dyDescent="0.3">
      <c r="A1431" s="3"/>
      <c r="B14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31" s="20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21"/>
    </row>
    <row r="1432" spans="1:37" x14ac:dyDescent="0.3">
      <c r="A1432" s="3"/>
      <c r="B14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32" s="20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21"/>
    </row>
    <row r="1433" spans="1:37" x14ac:dyDescent="0.3">
      <c r="A1433" s="3"/>
      <c r="B14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33" s="20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21"/>
    </row>
    <row r="1434" spans="1:37" x14ac:dyDescent="0.3">
      <c r="A1434" s="3"/>
      <c r="B14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34" s="20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21"/>
    </row>
    <row r="1435" spans="1:37" x14ac:dyDescent="0.3">
      <c r="A1435" s="3"/>
      <c r="B14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35" s="20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21"/>
    </row>
    <row r="1436" spans="1:37" x14ac:dyDescent="0.3">
      <c r="A1436" s="3"/>
      <c r="B14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36" s="20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21"/>
    </row>
    <row r="1437" spans="1:37" x14ac:dyDescent="0.3">
      <c r="A1437" s="3"/>
      <c r="B14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37" s="20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21"/>
    </row>
    <row r="1438" spans="1:37" x14ac:dyDescent="0.3">
      <c r="A1438" s="3"/>
      <c r="B14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38" s="20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21"/>
    </row>
    <row r="1439" spans="1:37" x14ac:dyDescent="0.3">
      <c r="A1439" s="3"/>
      <c r="B14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39" s="20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21"/>
    </row>
    <row r="1440" spans="1:37" x14ac:dyDescent="0.3">
      <c r="A1440" s="3"/>
      <c r="B14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40" s="20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21"/>
    </row>
    <row r="1441" spans="1:37" x14ac:dyDescent="0.3">
      <c r="A1441" s="3"/>
      <c r="B14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41" s="20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21"/>
    </row>
    <row r="1442" spans="1:37" x14ac:dyDescent="0.3">
      <c r="A1442" s="3"/>
      <c r="B14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42" s="20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21"/>
    </row>
    <row r="1443" spans="1:37" x14ac:dyDescent="0.3">
      <c r="A1443" s="3"/>
      <c r="B14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43" s="20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21"/>
    </row>
    <row r="1444" spans="1:37" x14ac:dyDescent="0.3">
      <c r="A1444" s="3"/>
      <c r="B14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44" s="20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21"/>
    </row>
    <row r="1445" spans="1:37" x14ac:dyDescent="0.3">
      <c r="A1445" s="3"/>
      <c r="B14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45" s="20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21"/>
    </row>
    <row r="1446" spans="1:37" x14ac:dyDescent="0.3">
      <c r="A1446" s="3"/>
      <c r="B14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46" s="20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21"/>
    </row>
    <row r="1447" spans="1:37" x14ac:dyDescent="0.3">
      <c r="A1447" s="3"/>
      <c r="B14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47" s="20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21"/>
    </row>
    <row r="1448" spans="1:37" x14ac:dyDescent="0.3">
      <c r="A1448" s="3"/>
      <c r="B14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48" s="20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21"/>
    </row>
    <row r="1449" spans="1:37" x14ac:dyDescent="0.3">
      <c r="A1449" s="3"/>
      <c r="B14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49" s="20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21"/>
    </row>
    <row r="1450" spans="1:37" x14ac:dyDescent="0.3">
      <c r="A1450" s="3"/>
      <c r="B14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50" s="20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21"/>
    </row>
    <row r="1451" spans="1:37" x14ac:dyDescent="0.3">
      <c r="A1451" s="3"/>
      <c r="B14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51" s="20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21"/>
    </row>
    <row r="1452" spans="1:37" x14ac:dyDescent="0.3">
      <c r="A1452" s="3"/>
      <c r="B14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52" s="20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21"/>
    </row>
    <row r="1453" spans="1:37" x14ac:dyDescent="0.3">
      <c r="A1453" s="3"/>
      <c r="B14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53" s="20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21"/>
    </row>
    <row r="1454" spans="1:37" x14ac:dyDescent="0.3">
      <c r="A1454" s="3"/>
      <c r="B14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54" s="20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21"/>
    </row>
    <row r="1455" spans="1:37" x14ac:dyDescent="0.3">
      <c r="A1455" s="3"/>
      <c r="B14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55" s="20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21"/>
    </row>
    <row r="1456" spans="1:37" x14ac:dyDescent="0.3">
      <c r="A1456" s="3"/>
      <c r="B14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56" s="20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21"/>
    </row>
    <row r="1457" spans="1:37" x14ac:dyDescent="0.3">
      <c r="A1457" s="3"/>
      <c r="B14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57" s="20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21"/>
    </row>
    <row r="1458" spans="1:37" x14ac:dyDescent="0.3">
      <c r="A1458" s="3"/>
      <c r="B14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58" s="20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21"/>
    </row>
    <row r="1459" spans="1:37" x14ac:dyDescent="0.3">
      <c r="A1459" s="3"/>
      <c r="B14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59" s="20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21"/>
    </row>
    <row r="1460" spans="1:37" x14ac:dyDescent="0.3">
      <c r="A1460" s="3"/>
      <c r="B14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60" s="20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21"/>
    </row>
    <row r="1461" spans="1:37" x14ac:dyDescent="0.3">
      <c r="A1461" s="3"/>
      <c r="B14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61" s="20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21"/>
    </row>
    <row r="1462" spans="1:37" x14ac:dyDescent="0.3">
      <c r="A1462" s="3"/>
      <c r="B14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62" s="20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21"/>
    </row>
    <row r="1463" spans="1:37" x14ac:dyDescent="0.3">
      <c r="A1463" s="3"/>
      <c r="B14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63" s="20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21"/>
    </row>
    <row r="1464" spans="1:37" x14ac:dyDescent="0.3">
      <c r="A1464" s="3"/>
      <c r="B14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64" s="20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21"/>
    </row>
    <row r="1465" spans="1:37" x14ac:dyDescent="0.3">
      <c r="A1465" s="3"/>
      <c r="B14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65" s="20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21"/>
    </row>
    <row r="1466" spans="1:37" x14ac:dyDescent="0.3">
      <c r="A1466" s="3"/>
      <c r="B14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66" s="20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21"/>
    </row>
    <row r="1467" spans="1:37" x14ac:dyDescent="0.3">
      <c r="A1467" s="3"/>
      <c r="B14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67" s="20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21"/>
    </row>
    <row r="1468" spans="1:37" x14ac:dyDescent="0.3">
      <c r="A1468" s="3"/>
      <c r="B14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68" s="20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21"/>
    </row>
    <row r="1469" spans="1:37" x14ac:dyDescent="0.3">
      <c r="A1469" s="3"/>
      <c r="B14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69" s="20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21"/>
    </row>
    <row r="1470" spans="1:37" x14ac:dyDescent="0.3">
      <c r="A1470" s="3"/>
      <c r="B14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70" s="20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21"/>
    </row>
    <row r="1471" spans="1:37" x14ac:dyDescent="0.3">
      <c r="A1471" s="3"/>
      <c r="B14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71" s="20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21"/>
    </row>
    <row r="1472" spans="1:37" x14ac:dyDescent="0.3">
      <c r="A1472" s="3"/>
      <c r="B14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72" s="20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21"/>
    </row>
    <row r="1473" spans="1:37" x14ac:dyDescent="0.3">
      <c r="A1473" s="3"/>
      <c r="B14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73" s="20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21"/>
    </row>
    <row r="1474" spans="1:37" x14ac:dyDescent="0.3">
      <c r="A1474" s="3"/>
      <c r="B14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74" s="20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21"/>
    </row>
    <row r="1475" spans="1:37" x14ac:dyDescent="0.3">
      <c r="A1475" s="3"/>
      <c r="B14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75" s="20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21"/>
    </row>
    <row r="1476" spans="1:37" x14ac:dyDescent="0.3">
      <c r="A1476" s="3"/>
      <c r="B14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76" s="20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21"/>
    </row>
    <row r="1477" spans="1:37" x14ac:dyDescent="0.3">
      <c r="A1477" s="3"/>
      <c r="B14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77" s="20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21"/>
    </row>
    <row r="1478" spans="1:37" x14ac:dyDescent="0.3">
      <c r="A1478" s="3"/>
      <c r="B14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78" s="20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21"/>
    </row>
    <row r="1479" spans="1:37" x14ac:dyDescent="0.3">
      <c r="A1479" s="3"/>
      <c r="B14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79" s="20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21"/>
    </row>
    <row r="1480" spans="1:37" x14ac:dyDescent="0.3">
      <c r="A1480" s="3"/>
      <c r="B14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80" s="20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21"/>
    </row>
    <row r="1481" spans="1:37" x14ac:dyDescent="0.3">
      <c r="A1481" s="3"/>
      <c r="B14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81" s="20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21"/>
    </row>
    <row r="1482" spans="1:37" x14ac:dyDescent="0.3">
      <c r="A1482" s="3"/>
      <c r="B14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82" s="20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21"/>
    </row>
    <row r="1483" spans="1:37" x14ac:dyDescent="0.3">
      <c r="A1483" s="3"/>
      <c r="B14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83" s="20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21"/>
    </row>
    <row r="1484" spans="1:37" x14ac:dyDescent="0.3">
      <c r="A1484" s="3"/>
      <c r="B14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84" s="20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21"/>
    </row>
    <row r="1485" spans="1:37" x14ac:dyDescent="0.3">
      <c r="A1485" s="3"/>
      <c r="B14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85" s="20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21"/>
    </row>
    <row r="1486" spans="1:37" x14ac:dyDescent="0.3">
      <c r="A1486" s="3"/>
      <c r="B14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86" s="20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21"/>
    </row>
    <row r="1487" spans="1:37" x14ac:dyDescent="0.3">
      <c r="A1487" s="3"/>
      <c r="B14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87" s="20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21"/>
    </row>
    <row r="1488" spans="1:37" x14ac:dyDescent="0.3">
      <c r="A1488" s="3"/>
      <c r="B14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88" s="20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21"/>
    </row>
    <row r="1489" spans="1:37" x14ac:dyDescent="0.3">
      <c r="A1489" s="3"/>
      <c r="B14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89" s="20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21"/>
    </row>
    <row r="1490" spans="1:37" x14ac:dyDescent="0.3">
      <c r="A1490" s="3"/>
      <c r="B14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90" s="20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21"/>
    </row>
    <row r="1491" spans="1:37" x14ac:dyDescent="0.3">
      <c r="A1491" s="3"/>
      <c r="B14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91" s="20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21"/>
    </row>
    <row r="1492" spans="1:37" x14ac:dyDescent="0.3">
      <c r="A1492" s="3"/>
      <c r="B14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92" s="20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21"/>
    </row>
    <row r="1493" spans="1:37" x14ac:dyDescent="0.3">
      <c r="A1493" s="3"/>
      <c r="B14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93" s="20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21"/>
    </row>
    <row r="1494" spans="1:37" x14ac:dyDescent="0.3">
      <c r="A1494" s="3"/>
      <c r="B14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94" s="20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21"/>
    </row>
    <row r="1495" spans="1:37" x14ac:dyDescent="0.3">
      <c r="A1495" s="3"/>
      <c r="B14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95" s="20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21"/>
    </row>
    <row r="1496" spans="1:37" x14ac:dyDescent="0.3">
      <c r="A1496" s="3"/>
      <c r="B14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96" s="20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21"/>
    </row>
    <row r="1497" spans="1:37" x14ac:dyDescent="0.3">
      <c r="A1497" s="3"/>
      <c r="B14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97" s="20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21"/>
    </row>
    <row r="1498" spans="1:37" x14ac:dyDescent="0.3">
      <c r="A1498" s="3"/>
      <c r="B14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98" s="20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21"/>
    </row>
    <row r="1499" spans="1:37" x14ac:dyDescent="0.3">
      <c r="A1499" s="3"/>
      <c r="B14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499" s="20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21"/>
    </row>
    <row r="1500" spans="1:37" x14ac:dyDescent="0.3">
      <c r="A1500" s="3"/>
      <c r="B15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00" s="20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21"/>
    </row>
    <row r="1501" spans="1:37" x14ac:dyDescent="0.3">
      <c r="A1501" s="3"/>
      <c r="B15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01" s="20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21"/>
    </row>
    <row r="1502" spans="1:37" x14ac:dyDescent="0.3">
      <c r="A1502" s="3"/>
      <c r="B15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02" s="20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21"/>
    </row>
    <row r="1503" spans="1:37" x14ac:dyDescent="0.3">
      <c r="A1503" s="3"/>
      <c r="B15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03" s="20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21"/>
    </row>
    <row r="1504" spans="1:37" x14ac:dyDescent="0.3">
      <c r="A1504" s="3"/>
      <c r="B15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04" s="20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21"/>
    </row>
    <row r="1505" spans="1:37" x14ac:dyDescent="0.3">
      <c r="A1505" s="3"/>
      <c r="B15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05" s="20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21"/>
    </row>
    <row r="1506" spans="1:37" x14ac:dyDescent="0.3">
      <c r="A1506" s="3"/>
      <c r="B15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06" s="20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21"/>
    </row>
    <row r="1507" spans="1:37" x14ac:dyDescent="0.3">
      <c r="A1507" s="3"/>
      <c r="B15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07" s="20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21"/>
    </row>
    <row r="1508" spans="1:37" x14ac:dyDescent="0.3">
      <c r="A1508" s="3"/>
      <c r="B15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08" s="20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21"/>
    </row>
    <row r="1509" spans="1:37" x14ac:dyDescent="0.3">
      <c r="A1509" s="3"/>
      <c r="B15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09" s="20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21"/>
    </row>
    <row r="1510" spans="1:37" x14ac:dyDescent="0.3">
      <c r="A1510" s="3"/>
      <c r="B15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10" s="20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21"/>
    </row>
    <row r="1511" spans="1:37" x14ac:dyDescent="0.3">
      <c r="A1511" s="3"/>
      <c r="B15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11" s="20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21"/>
    </row>
    <row r="1512" spans="1:37" x14ac:dyDescent="0.3">
      <c r="A1512" s="3"/>
      <c r="B15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12" s="20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21"/>
    </row>
    <row r="1513" spans="1:37" x14ac:dyDescent="0.3">
      <c r="A1513" s="3"/>
      <c r="B15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13" s="20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21"/>
    </row>
    <row r="1514" spans="1:37" x14ac:dyDescent="0.3">
      <c r="A1514" s="3"/>
      <c r="B15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14" s="20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21"/>
    </row>
    <row r="1515" spans="1:37" x14ac:dyDescent="0.3">
      <c r="A1515" s="3"/>
      <c r="B15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15" s="20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21"/>
    </row>
    <row r="1516" spans="1:37" x14ac:dyDescent="0.3">
      <c r="A1516" s="3"/>
      <c r="B15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16" s="20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21"/>
    </row>
    <row r="1517" spans="1:37" x14ac:dyDescent="0.3">
      <c r="A1517" s="3"/>
      <c r="B15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17" s="20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21"/>
    </row>
    <row r="1518" spans="1:37" x14ac:dyDescent="0.3">
      <c r="A1518" s="3"/>
      <c r="B15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18" s="20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21"/>
    </row>
    <row r="1519" spans="1:37" x14ac:dyDescent="0.3">
      <c r="A1519" s="3"/>
      <c r="B15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19" s="20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21"/>
    </row>
    <row r="1520" spans="1:37" x14ac:dyDescent="0.3">
      <c r="A1520" s="3"/>
      <c r="B15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20" s="20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21"/>
    </row>
    <row r="1521" spans="1:37" x14ac:dyDescent="0.3">
      <c r="A1521" s="3"/>
      <c r="B15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21" s="20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21"/>
    </row>
    <row r="1522" spans="1:37" x14ac:dyDescent="0.3">
      <c r="A1522" s="3"/>
      <c r="B15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22" s="20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21"/>
    </row>
    <row r="1523" spans="1:37" x14ac:dyDescent="0.3">
      <c r="A1523" s="3"/>
      <c r="B15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23" s="20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21"/>
    </row>
    <row r="1524" spans="1:37" x14ac:dyDescent="0.3">
      <c r="A1524" s="3"/>
      <c r="B15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24" s="20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21"/>
    </row>
    <row r="1525" spans="1:37" x14ac:dyDescent="0.3">
      <c r="A1525" s="3"/>
      <c r="B15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25" s="20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21"/>
    </row>
    <row r="1526" spans="1:37" x14ac:dyDescent="0.3">
      <c r="A1526" s="3"/>
      <c r="B15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26" s="20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21"/>
    </row>
    <row r="1527" spans="1:37" x14ac:dyDescent="0.3">
      <c r="A1527" s="3"/>
      <c r="B15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27" s="20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21"/>
    </row>
    <row r="1528" spans="1:37" x14ac:dyDescent="0.3">
      <c r="A1528" s="3"/>
      <c r="B15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28" s="20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21"/>
    </row>
    <row r="1529" spans="1:37" x14ac:dyDescent="0.3">
      <c r="A1529" s="3"/>
      <c r="B15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29" s="20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21"/>
    </row>
    <row r="1530" spans="1:37" x14ac:dyDescent="0.3">
      <c r="A1530" s="3"/>
      <c r="B15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30" s="20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21"/>
    </row>
    <row r="1531" spans="1:37" x14ac:dyDescent="0.3">
      <c r="A1531" s="3"/>
      <c r="B15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31" s="20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21"/>
    </row>
    <row r="1532" spans="1:37" x14ac:dyDescent="0.3">
      <c r="A1532" s="3"/>
      <c r="B15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32" s="20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21"/>
    </row>
    <row r="1533" spans="1:37" x14ac:dyDescent="0.3">
      <c r="A1533" s="3"/>
      <c r="B15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33" s="20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21"/>
    </row>
    <row r="1534" spans="1:37" x14ac:dyDescent="0.3">
      <c r="A1534" s="3"/>
      <c r="B15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34" s="20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21"/>
    </row>
    <row r="1535" spans="1:37" x14ac:dyDescent="0.3">
      <c r="A1535" s="3"/>
      <c r="B15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35" s="20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21"/>
    </row>
    <row r="1536" spans="1:37" x14ac:dyDescent="0.3">
      <c r="A1536" s="3"/>
      <c r="B15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36" s="20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21"/>
    </row>
    <row r="1537" spans="1:37" x14ac:dyDescent="0.3">
      <c r="A1537" s="3"/>
      <c r="B15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37" s="20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21"/>
    </row>
    <row r="1538" spans="1:37" x14ac:dyDescent="0.3">
      <c r="A1538" s="3"/>
      <c r="B15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38" s="20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21"/>
    </row>
    <row r="1539" spans="1:37" x14ac:dyDescent="0.3">
      <c r="A1539" s="3"/>
      <c r="B15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39" s="20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21"/>
    </row>
    <row r="1540" spans="1:37" x14ac:dyDescent="0.3">
      <c r="A1540" s="3"/>
      <c r="B15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40" s="20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21"/>
    </row>
    <row r="1541" spans="1:37" x14ac:dyDescent="0.3">
      <c r="A1541" s="3"/>
      <c r="B15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41" s="20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21"/>
    </row>
    <row r="1542" spans="1:37" x14ac:dyDescent="0.3">
      <c r="A1542" s="3"/>
      <c r="B15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42" s="20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21"/>
    </row>
    <row r="1543" spans="1:37" x14ac:dyDescent="0.3">
      <c r="A1543" s="3"/>
      <c r="B15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43" s="20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21"/>
    </row>
    <row r="1544" spans="1:37" x14ac:dyDescent="0.3">
      <c r="A1544" s="3"/>
      <c r="B15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44" s="20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21"/>
    </row>
    <row r="1545" spans="1:37" x14ac:dyDescent="0.3">
      <c r="A1545" s="3"/>
      <c r="B15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45" s="20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21"/>
    </row>
    <row r="1546" spans="1:37" x14ac:dyDescent="0.3">
      <c r="A1546" s="3"/>
      <c r="B15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46" s="20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21"/>
    </row>
    <row r="1547" spans="1:37" x14ac:dyDescent="0.3">
      <c r="A1547" s="3"/>
      <c r="B15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47" s="20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21"/>
    </row>
    <row r="1548" spans="1:37" x14ac:dyDescent="0.3">
      <c r="A1548" s="3"/>
      <c r="B15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48" s="20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21"/>
    </row>
    <row r="1549" spans="1:37" x14ac:dyDescent="0.3">
      <c r="A1549" s="3"/>
      <c r="B15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49" s="20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21"/>
    </row>
    <row r="1550" spans="1:37" x14ac:dyDescent="0.3">
      <c r="A1550" s="3"/>
      <c r="B15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50" s="20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21"/>
    </row>
    <row r="1551" spans="1:37" x14ac:dyDescent="0.3">
      <c r="A1551" s="3"/>
      <c r="B15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51" s="20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21"/>
    </row>
    <row r="1552" spans="1:37" x14ac:dyDescent="0.3">
      <c r="A1552" s="3"/>
      <c r="B15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52" s="20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21"/>
    </row>
    <row r="1553" spans="1:37" x14ac:dyDescent="0.3">
      <c r="A1553" s="3"/>
      <c r="B15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53" s="20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21"/>
    </row>
    <row r="1554" spans="1:37" x14ac:dyDescent="0.3">
      <c r="A1554" s="3"/>
      <c r="B15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54" s="20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21"/>
    </row>
    <row r="1555" spans="1:37" x14ac:dyDescent="0.3">
      <c r="A1555" s="3"/>
      <c r="B15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55" s="20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21"/>
    </row>
    <row r="1556" spans="1:37" x14ac:dyDescent="0.3">
      <c r="A1556" s="3"/>
      <c r="B15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56" s="20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21"/>
    </row>
    <row r="1557" spans="1:37" x14ac:dyDescent="0.3">
      <c r="A1557" s="3"/>
      <c r="B15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57" s="20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21"/>
    </row>
    <row r="1558" spans="1:37" x14ac:dyDescent="0.3">
      <c r="A1558" s="3"/>
      <c r="B15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58" s="20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21"/>
    </row>
    <row r="1559" spans="1:37" x14ac:dyDescent="0.3">
      <c r="A1559" s="3"/>
      <c r="B15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59" s="20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21"/>
    </row>
    <row r="1560" spans="1:37" x14ac:dyDescent="0.3">
      <c r="A1560" s="3"/>
      <c r="B15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60" s="20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21"/>
    </row>
    <row r="1561" spans="1:37" x14ac:dyDescent="0.3">
      <c r="A1561" s="3"/>
      <c r="B15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61" s="20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21"/>
    </row>
    <row r="1562" spans="1:37" x14ac:dyDescent="0.3">
      <c r="A1562" s="3"/>
      <c r="B15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62" s="20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21"/>
    </row>
    <row r="1563" spans="1:37" x14ac:dyDescent="0.3">
      <c r="A1563" s="3"/>
      <c r="B15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63" s="20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21"/>
    </row>
    <row r="1564" spans="1:37" x14ac:dyDescent="0.3">
      <c r="A1564" s="3"/>
      <c r="B15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64" s="20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21"/>
    </row>
    <row r="1565" spans="1:37" x14ac:dyDescent="0.3">
      <c r="A1565" s="3"/>
      <c r="B15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65" s="20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21"/>
    </row>
    <row r="1566" spans="1:37" x14ac:dyDescent="0.3">
      <c r="A1566" s="3"/>
      <c r="B15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66" s="20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21"/>
    </row>
    <row r="1567" spans="1:37" x14ac:dyDescent="0.3">
      <c r="A1567" s="3"/>
      <c r="B15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67" s="20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21"/>
    </row>
    <row r="1568" spans="1:37" x14ac:dyDescent="0.3">
      <c r="A1568" s="3"/>
      <c r="B15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68" s="20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21"/>
    </row>
    <row r="1569" spans="1:37" x14ac:dyDescent="0.3">
      <c r="A1569" s="3"/>
      <c r="B15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69" s="20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21"/>
    </row>
    <row r="1570" spans="1:37" x14ac:dyDescent="0.3">
      <c r="A1570" s="3"/>
      <c r="B15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70" s="20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21"/>
    </row>
    <row r="1571" spans="1:37" x14ac:dyDescent="0.3">
      <c r="A1571" s="3"/>
      <c r="B15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71" s="20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21"/>
    </row>
    <row r="1572" spans="1:37" x14ac:dyDescent="0.3">
      <c r="A1572" s="3"/>
      <c r="B15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72" s="20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21"/>
    </row>
    <row r="1573" spans="1:37" x14ac:dyDescent="0.3">
      <c r="A1573" s="3"/>
      <c r="B15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73" s="20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21"/>
    </row>
    <row r="1574" spans="1:37" x14ac:dyDescent="0.3">
      <c r="A1574" s="3"/>
      <c r="B15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74" s="20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21"/>
    </row>
    <row r="1575" spans="1:37" x14ac:dyDescent="0.3">
      <c r="A1575" s="3"/>
      <c r="B15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75" s="20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21"/>
    </row>
    <row r="1576" spans="1:37" x14ac:dyDescent="0.3">
      <c r="A1576" s="3"/>
      <c r="B15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76" s="20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21"/>
    </row>
    <row r="1577" spans="1:37" x14ac:dyDescent="0.3">
      <c r="A1577" s="3"/>
      <c r="B15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77" s="20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21"/>
    </row>
    <row r="1578" spans="1:37" x14ac:dyDescent="0.3">
      <c r="A1578" s="3"/>
      <c r="B15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78" s="20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21"/>
    </row>
    <row r="1579" spans="1:37" x14ac:dyDescent="0.3">
      <c r="A1579" s="3"/>
      <c r="B15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79" s="20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21"/>
    </row>
    <row r="1580" spans="1:37" x14ac:dyDescent="0.3">
      <c r="A1580" s="3"/>
      <c r="B15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80" s="20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21"/>
    </row>
    <row r="1581" spans="1:37" x14ac:dyDescent="0.3">
      <c r="A1581" s="3"/>
      <c r="B15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81" s="20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21"/>
    </row>
    <row r="1582" spans="1:37" x14ac:dyDescent="0.3">
      <c r="A1582" s="3"/>
      <c r="B15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82" s="20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21"/>
    </row>
    <row r="1583" spans="1:37" x14ac:dyDescent="0.3">
      <c r="A1583" s="3"/>
      <c r="B15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83" s="20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21"/>
    </row>
    <row r="1584" spans="1:37" x14ac:dyDescent="0.3">
      <c r="A1584" s="3"/>
      <c r="B15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84" s="20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21"/>
    </row>
    <row r="1585" spans="1:37" x14ac:dyDescent="0.3">
      <c r="A1585" s="3"/>
      <c r="B15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85" s="20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21"/>
    </row>
    <row r="1586" spans="1:37" x14ac:dyDescent="0.3">
      <c r="A1586" s="3"/>
      <c r="B15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86" s="20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21"/>
    </row>
    <row r="1587" spans="1:37" x14ac:dyDescent="0.3">
      <c r="A1587" s="3"/>
      <c r="B15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87" s="20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21"/>
    </row>
    <row r="1588" spans="1:37" x14ac:dyDescent="0.3">
      <c r="A1588" s="3"/>
      <c r="B15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88" s="20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21"/>
    </row>
    <row r="1589" spans="1:37" x14ac:dyDescent="0.3">
      <c r="A1589" s="3"/>
      <c r="B15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89" s="20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21"/>
    </row>
    <row r="1590" spans="1:37" x14ac:dyDescent="0.3">
      <c r="A1590" s="3"/>
      <c r="B15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90" s="20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21"/>
    </row>
    <row r="1591" spans="1:37" x14ac:dyDescent="0.3">
      <c r="A1591" s="3"/>
      <c r="B15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91" s="20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21"/>
    </row>
    <row r="1592" spans="1:37" x14ac:dyDescent="0.3">
      <c r="A1592" s="3"/>
      <c r="B15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92" s="20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21"/>
    </row>
    <row r="1593" spans="1:37" x14ac:dyDescent="0.3">
      <c r="A1593" s="3"/>
      <c r="B15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93" s="20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21"/>
    </row>
    <row r="1594" spans="1:37" x14ac:dyDescent="0.3">
      <c r="A1594" s="3"/>
      <c r="B15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94" s="20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21"/>
    </row>
    <row r="1595" spans="1:37" x14ac:dyDescent="0.3">
      <c r="A1595" s="3"/>
      <c r="B15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95" s="20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21"/>
    </row>
    <row r="1596" spans="1:37" x14ac:dyDescent="0.3">
      <c r="A1596" s="3"/>
      <c r="B15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96" s="20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21"/>
    </row>
    <row r="1597" spans="1:37" x14ac:dyDescent="0.3">
      <c r="A1597" s="3"/>
      <c r="B15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97" s="20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21"/>
    </row>
    <row r="1598" spans="1:37" x14ac:dyDescent="0.3">
      <c r="A1598" s="3"/>
      <c r="B15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98" s="20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21"/>
    </row>
    <row r="1599" spans="1:37" x14ac:dyDescent="0.3">
      <c r="A1599" s="3"/>
      <c r="B15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599" s="20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21"/>
    </row>
    <row r="1600" spans="1:37" x14ac:dyDescent="0.3">
      <c r="A1600" s="3"/>
      <c r="B16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00" s="20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21"/>
    </row>
    <row r="1601" spans="1:37" x14ac:dyDescent="0.3">
      <c r="A1601" s="3"/>
      <c r="B16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01" s="20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21"/>
    </row>
    <row r="1602" spans="1:37" x14ac:dyDescent="0.3">
      <c r="A1602" s="3"/>
      <c r="B16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02" s="20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21"/>
    </row>
    <row r="1603" spans="1:37" x14ac:dyDescent="0.3">
      <c r="A1603" s="3"/>
      <c r="B16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03" s="20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21"/>
    </row>
    <row r="1604" spans="1:37" x14ac:dyDescent="0.3">
      <c r="A1604" s="3"/>
      <c r="B16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04" s="20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21"/>
    </row>
    <row r="1605" spans="1:37" x14ac:dyDescent="0.3">
      <c r="A1605" s="3"/>
      <c r="B16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05" s="20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21"/>
    </row>
    <row r="1606" spans="1:37" x14ac:dyDescent="0.3">
      <c r="A1606" s="3"/>
      <c r="B16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06" s="20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21"/>
    </row>
    <row r="1607" spans="1:37" x14ac:dyDescent="0.3">
      <c r="A1607" s="3"/>
      <c r="B16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07" s="20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21"/>
    </row>
    <row r="1608" spans="1:37" x14ac:dyDescent="0.3">
      <c r="A1608" s="3"/>
      <c r="B16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08" s="20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21"/>
    </row>
    <row r="1609" spans="1:37" x14ac:dyDescent="0.3">
      <c r="A1609" s="3"/>
      <c r="B16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09" s="20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21"/>
    </row>
    <row r="1610" spans="1:37" x14ac:dyDescent="0.3">
      <c r="A1610" s="3"/>
      <c r="B16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10" s="20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21"/>
    </row>
    <row r="1611" spans="1:37" x14ac:dyDescent="0.3">
      <c r="A1611" s="3"/>
      <c r="B16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11" s="20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21"/>
    </row>
    <row r="1612" spans="1:37" x14ac:dyDescent="0.3">
      <c r="A1612" s="3"/>
      <c r="B16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12" s="20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21"/>
    </row>
    <row r="1613" spans="1:37" x14ac:dyDescent="0.3">
      <c r="A1613" s="3"/>
      <c r="B16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13" s="20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21"/>
    </row>
    <row r="1614" spans="1:37" x14ac:dyDescent="0.3">
      <c r="A1614" s="3"/>
      <c r="B16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14" s="20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21"/>
    </row>
    <row r="1615" spans="1:37" x14ac:dyDescent="0.3">
      <c r="A1615" s="3"/>
      <c r="B16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15" s="20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21"/>
    </row>
    <row r="1616" spans="1:37" x14ac:dyDescent="0.3">
      <c r="A1616" s="3"/>
      <c r="B16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16" s="20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21"/>
    </row>
    <row r="1617" spans="1:37" x14ac:dyDescent="0.3">
      <c r="A1617" s="3"/>
      <c r="B16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17" s="20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21"/>
    </row>
    <row r="1618" spans="1:37" x14ac:dyDescent="0.3">
      <c r="A1618" s="3"/>
      <c r="B16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18" s="20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21"/>
    </row>
    <row r="1619" spans="1:37" x14ac:dyDescent="0.3">
      <c r="A1619" s="3"/>
      <c r="B16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19" s="20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21"/>
    </row>
    <row r="1620" spans="1:37" x14ac:dyDescent="0.3">
      <c r="A1620" s="3"/>
      <c r="B16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20" s="20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21"/>
    </row>
    <row r="1621" spans="1:37" x14ac:dyDescent="0.3">
      <c r="A1621" s="3"/>
      <c r="B16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21" s="20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21"/>
    </row>
    <row r="1622" spans="1:37" x14ac:dyDescent="0.3">
      <c r="A1622" s="3"/>
      <c r="B16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22" s="20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21"/>
    </row>
    <row r="1623" spans="1:37" x14ac:dyDescent="0.3">
      <c r="A1623" s="3"/>
      <c r="B16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23" s="20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21"/>
    </row>
    <row r="1624" spans="1:37" x14ac:dyDescent="0.3">
      <c r="A1624" s="3"/>
      <c r="B16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24" s="20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21"/>
    </row>
    <row r="1625" spans="1:37" x14ac:dyDescent="0.3">
      <c r="A1625" s="3"/>
      <c r="B16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25" s="20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21"/>
    </row>
    <row r="1626" spans="1:37" x14ac:dyDescent="0.3">
      <c r="A1626" s="3"/>
      <c r="B16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26" s="20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21"/>
    </row>
    <row r="1627" spans="1:37" x14ac:dyDescent="0.3">
      <c r="A1627" s="3"/>
      <c r="B16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27" s="20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21"/>
    </row>
    <row r="1628" spans="1:37" x14ac:dyDescent="0.3">
      <c r="A1628" s="3"/>
      <c r="B16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28" s="20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21"/>
    </row>
    <row r="1629" spans="1:37" x14ac:dyDescent="0.3">
      <c r="A1629" s="3"/>
      <c r="B16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29" s="20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21"/>
    </row>
    <row r="1630" spans="1:37" x14ac:dyDescent="0.3">
      <c r="A1630" s="3"/>
      <c r="B16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30" s="20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21"/>
    </row>
    <row r="1631" spans="1:37" x14ac:dyDescent="0.3">
      <c r="A1631" s="3"/>
      <c r="B16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31" s="20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21"/>
    </row>
    <row r="1632" spans="1:37" x14ac:dyDescent="0.3">
      <c r="A1632" s="3"/>
      <c r="B16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32" s="20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21"/>
    </row>
    <row r="1633" spans="1:37" x14ac:dyDescent="0.3">
      <c r="A1633" s="3"/>
      <c r="B16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33" s="20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21"/>
    </row>
    <row r="1634" spans="1:37" x14ac:dyDescent="0.3">
      <c r="A1634" s="3"/>
      <c r="B16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34" s="20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21"/>
    </row>
    <row r="1635" spans="1:37" x14ac:dyDescent="0.3">
      <c r="A1635" s="3"/>
      <c r="B16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35" s="20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21"/>
    </row>
    <row r="1636" spans="1:37" x14ac:dyDescent="0.3">
      <c r="A1636" s="3"/>
      <c r="B16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36" s="20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21"/>
    </row>
    <row r="1637" spans="1:37" x14ac:dyDescent="0.3">
      <c r="A1637" s="3"/>
      <c r="B16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37" s="20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21"/>
    </row>
    <row r="1638" spans="1:37" x14ac:dyDescent="0.3">
      <c r="A1638" s="3"/>
      <c r="B16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38" s="20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21"/>
    </row>
    <row r="1639" spans="1:37" x14ac:dyDescent="0.3">
      <c r="A1639" s="3"/>
      <c r="B16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39" s="20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21"/>
    </row>
    <row r="1640" spans="1:37" x14ac:dyDescent="0.3">
      <c r="A1640" s="3"/>
      <c r="B16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40" s="20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21"/>
    </row>
    <row r="1641" spans="1:37" x14ac:dyDescent="0.3">
      <c r="A1641" s="3"/>
      <c r="B16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41" s="20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21"/>
    </row>
    <row r="1642" spans="1:37" x14ac:dyDescent="0.3">
      <c r="A1642" s="3"/>
      <c r="B16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42" s="20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21"/>
    </row>
    <row r="1643" spans="1:37" x14ac:dyDescent="0.3">
      <c r="A1643" s="3"/>
      <c r="B16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43" s="20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21"/>
    </row>
    <row r="1644" spans="1:37" x14ac:dyDescent="0.3">
      <c r="A1644" s="3"/>
      <c r="B16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44" s="20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21"/>
    </row>
    <row r="1645" spans="1:37" x14ac:dyDescent="0.3">
      <c r="A1645" s="3"/>
      <c r="B16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45" s="20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21"/>
    </row>
    <row r="1646" spans="1:37" x14ac:dyDescent="0.3">
      <c r="A1646" s="3"/>
      <c r="B16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46" s="20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21"/>
    </row>
    <row r="1647" spans="1:37" x14ac:dyDescent="0.3">
      <c r="A1647" s="3"/>
      <c r="B16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47" s="20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21"/>
    </row>
    <row r="1648" spans="1:37" x14ac:dyDescent="0.3">
      <c r="A1648" s="3"/>
      <c r="B16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48" s="20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21"/>
    </row>
    <row r="1649" spans="1:37" x14ac:dyDescent="0.3">
      <c r="A1649" s="3"/>
      <c r="B16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49" s="20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21"/>
    </row>
    <row r="1650" spans="1:37" x14ac:dyDescent="0.3">
      <c r="A1650" s="3"/>
      <c r="B16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50" s="20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21"/>
    </row>
    <row r="1651" spans="1:37" x14ac:dyDescent="0.3">
      <c r="A1651" s="3"/>
      <c r="B16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51" s="20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21"/>
    </row>
    <row r="1652" spans="1:37" x14ac:dyDescent="0.3">
      <c r="A1652" s="3"/>
      <c r="B16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52" s="20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21"/>
    </row>
    <row r="1653" spans="1:37" x14ac:dyDescent="0.3">
      <c r="A1653" s="3"/>
      <c r="B16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53" s="20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21"/>
    </row>
    <row r="1654" spans="1:37" x14ac:dyDescent="0.3">
      <c r="A1654" s="3"/>
      <c r="B16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54" s="20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21"/>
    </row>
    <row r="1655" spans="1:37" x14ac:dyDescent="0.3">
      <c r="A1655" s="3"/>
      <c r="B16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55" s="20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21"/>
    </row>
    <row r="1656" spans="1:37" x14ac:dyDescent="0.3">
      <c r="A1656" s="3"/>
      <c r="B16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56" s="20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21"/>
    </row>
    <row r="1657" spans="1:37" x14ac:dyDescent="0.3">
      <c r="A1657" s="3"/>
      <c r="B16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57" s="20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21"/>
    </row>
    <row r="1658" spans="1:37" x14ac:dyDescent="0.3">
      <c r="A1658" s="3"/>
      <c r="B16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58" s="20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21"/>
    </row>
    <row r="1659" spans="1:37" x14ac:dyDescent="0.3">
      <c r="A1659" s="3"/>
      <c r="B16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59" s="20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21"/>
    </row>
    <row r="1660" spans="1:37" x14ac:dyDescent="0.3">
      <c r="A1660" s="3"/>
      <c r="B16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60" s="20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21"/>
    </row>
    <row r="1661" spans="1:37" x14ac:dyDescent="0.3">
      <c r="A1661" s="3"/>
      <c r="B16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61" s="20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21"/>
    </row>
    <row r="1662" spans="1:37" x14ac:dyDescent="0.3">
      <c r="A1662" s="3"/>
      <c r="B16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62" s="20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21"/>
    </row>
    <row r="1663" spans="1:37" x14ac:dyDescent="0.3">
      <c r="A1663" s="3"/>
      <c r="B16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63" s="20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21"/>
    </row>
    <row r="1664" spans="1:37" x14ac:dyDescent="0.3">
      <c r="A1664" s="3"/>
      <c r="B16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64" s="20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21"/>
    </row>
    <row r="1665" spans="1:37" x14ac:dyDescent="0.3">
      <c r="A1665" s="3"/>
      <c r="B16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65" s="20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21"/>
    </row>
    <row r="1666" spans="1:37" x14ac:dyDescent="0.3">
      <c r="A1666" s="3"/>
      <c r="B16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66" s="20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21"/>
    </row>
    <row r="1667" spans="1:37" x14ac:dyDescent="0.3">
      <c r="A1667" s="3"/>
      <c r="B16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67" s="20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21"/>
    </row>
    <row r="1668" spans="1:37" x14ac:dyDescent="0.3">
      <c r="A1668" s="3"/>
      <c r="B16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68" s="20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21"/>
    </row>
    <row r="1669" spans="1:37" x14ac:dyDescent="0.3">
      <c r="A1669" s="3"/>
      <c r="B16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69" s="20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21"/>
    </row>
    <row r="1670" spans="1:37" x14ac:dyDescent="0.3">
      <c r="A1670" s="3"/>
      <c r="B16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0" s="20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21"/>
    </row>
    <row r="1671" spans="1:37" x14ac:dyDescent="0.3">
      <c r="A1671" s="3"/>
      <c r="B16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1" s="20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21"/>
    </row>
    <row r="1672" spans="1:37" x14ac:dyDescent="0.3">
      <c r="A1672" s="3"/>
      <c r="B16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2" s="20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21"/>
    </row>
    <row r="1673" spans="1:37" x14ac:dyDescent="0.3">
      <c r="A1673" s="3"/>
      <c r="B16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3" s="20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21"/>
    </row>
    <row r="1674" spans="1:37" x14ac:dyDescent="0.3">
      <c r="A1674" s="3"/>
      <c r="B16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4" s="20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21"/>
    </row>
    <row r="1675" spans="1:37" x14ac:dyDescent="0.3">
      <c r="A1675" s="3"/>
      <c r="B16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5" s="20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21"/>
    </row>
    <row r="1676" spans="1:37" x14ac:dyDescent="0.3">
      <c r="A1676" s="3"/>
      <c r="B16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6" s="20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21"/>
    </row>
    <row r="1677" spans="1:37" x14ac:dyDescent="0.3">
      <c r="A1677" s="3"/>
      <c r="B16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7" s="20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21"/>
    </row>
    <row r="1678" spans="1:37" x14ac:dyDescent="0.3">
      <c r="A1678" s="3"/>
      <c r="B16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8" s="20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21"/>
    </row>
    <row r="1679" spans="1:37" x14ac:dyDescent="0.3">
      <c r="A1679" s="3"/>
      <c r="B16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79" s="20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21"/>
    </row>
    <row r="1680" spans="1:37" x14ac:dyDescent="0.3">
      <c r="A1680" s="3"/>
      <c r="B16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0" s="20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21"/>
    </row>
    <row r="1681" spans="1:37" x14ac:dyDescent="0.3">
      <c r="A1681" s="3"/>
      <c r="B16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1" s="20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9"/>
      <c r="AG1681" s="9"/>
      <c r="AH1681" s="9"/>
      <c r="AI1681" s="9"/>
      <c r="AJ1681" s="9"/>
      <c r="AK1681" s="21"/>
    </row>
    <row r="1682" spans="1:37" x14ac:dyDescent="0.3">
      <c r="A1682" s="3"/>
      <c r="B16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2" s="20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9"/>
      <c r="AG1682" s="9"/>
      <c r="AH1682" s="9"/>
      <c r="AI1682" s="9"/>
      <c r="AJ1682" s="9"/>
      <c r="AK1682" s="21"/>
    </row>
    <row r="1683" spans="1:37" x14ac:dyDescent="0.3">
      <c r="A1683" s="3"/>
      <c r="B16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3" s="20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9"/>
      <c r="AG1683" s="9"/>
      <c r="AH1683" s="9"/>
      <c r="AI1683" s="9"/>
      <c r="AJ1683" s="9"/>
      <c r="AK1683" s="21"/>
    </row>
    <row r="1684" spans="1:37" x14ac:dyDescent="0.3">
      <c r="A1684" s="3"/>
      <c r="B16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4" s="20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9"/>
      <c r="AG1684" s="9"/>
      <c r="AH1684" s="9"/>
      <c r="AI1684" s="9"/>
      <c r="AJ1684" s="9"/>
      <c r="AK1684" s="21"/>
    </row>
    <row r="1685" spans="1:37" x14ac:dyDescent="0.3">
      <c r="A1685" s="3"/>
      <c r="B16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5" s="20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9"/>
      <c r="AG1685" s="9"/>
      <c r="AH1685" s="9"/>
      <c r="AI1685" s="9"/>
      <c r="AJ1685" s="9"/>
      <c r="AK1685" s="21"/>
    </row>
    <row r="1686" spans="1:37" x14ac:dyDescent="0.3">
      <c r="A1686" s="3"/>
      <c r="B16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6" s="20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9"/>
      <c r="AG1686" s="9"/>
      <c r="AH1686" s="9"/>
      <c r="AI1686" s="9"/>
      <c r="AJ1686" s="9"/>
      <c r="AK1686" s="21"/>
    </row>
    <row r="1687" spans="1:37" x14ac:dyDescent="0.3">
      <c r="A1687" s="3"/>
      <c r="B16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7" s="20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9"/>
      <c r="AG1687" s="9"/>
      <c r="AH1687" s="9"/>
      <c r="AI1687" s="9"/>
      <c r="AJ1687" s="9"/>
      <c r="AK1687" s="21"/>
    </row>
    <row r="1688" spans="1:37" x14ac:dyDescent="0.3">
      <c r="A1688" s="3"/>
      <c r="B16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8" s="20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9"/>
      <c r="AG1688" s="9"/>
      <c r="AH1688" s="9"/>
      <c r="AI1688" s="9"/>
      <c r="AJ1688" s="9"/>
      <c r="AK1688" s="21"/>
    </row>
    <row r="1689" spans="1:37" x14ac:dyDescent="0.3">
      <c r="A1689" s="3"/>
      <c r="B16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89" s="20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9"/>
      <c r="AG1689" s="9"/>
      <c r="AH1689" s="9"/>
      <c r="AI1689" s="9"/>
      <c r="AJ1689" s="9"/>
      <c r="AK1689" s="21"/>
    </row>
    <row r="1690" spans="1:37" x14ac:dyDescent="0.3">
      <c r="A1690" s="3"/>
      <c r="B16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0" s="20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9"/>
      <c r="AG1690" s="9"/>
      <c r="AH1690" s="9"/>
      <c r="AI1690" s="9"/>
      <c r="AJ1690" s="9"/>
      <c r="AK1690" s="21"/>
    </row>
    <row r="1691" spans="1:37" x14ac:dyDescent="0.3">
      <c r="A1691" s="3"/>
      <c r="B16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1" s="20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9"/>
      <c r="AG1691" s="9"/>
      <c r="AH1691" s="9"/>
      <c r="AI1691" s="9"/>
      <c r="AJ1691" s="9"/>
      <c r="AK1691" s="21"/>
    </row>
    <row r="1692" spans="1:37" x14ac:dyDescent="0.3">
      <c r="A1692" s="3"/>
      <c r="B16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2" s="20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9"/>
      <c r="AG1692" s="9"/>
      <c r="AH1692" s="9"/>
      <c r="AI1692" s="9"/>
      <c r="AJ1692" s="9"/>
      <c r="AK1692" s="21"/>
    </row>
    <row r="1693" spans="1:37" x14ac:dyDescent="0.3">
      <c r="A1693" s="3"/>
      <c r="B16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3" s="20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9"/>
      <c r="AG1693" s="9"/>
      <c r="AH1693" s="9"/>
      <c r="AI1693" s="9"/>
      <c r="AJ1693" s="9"/>
      <c r="AK1693" s="21"/>
    </row>
    <row r="1694" spans="1:37" x14ac:dyDescent="0.3">
      <c r="A1694" s="3"/>
      <c r="B16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4" s="20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9"/>
      <c r="AG1694" s="9"/>
      <c r="AH1694" s="9"/>
      <c r="AI1694" s="9"/>
      <c r="AJ1694" s="9"/>
      <c r="AK1694" s="21"/>
    </row>
    <row r="1695" spans="1:37" x14ac:dyDescent="0.3">
      <c r="A1695" s="3"/>
      <c r="B16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5" s="20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9"/>
      <c r="AG1695" s="9"/>
      <c r="AH1695" s="9"/>
      <c r="AI1695" s="9"/>
      <c r="AJ1695" s="9"/>
      <c r="AK1695" s="21"/>
    </row>
    <row r="1696" spans="1:37" x14ac:dyDescent="0.3">
      <c r="A1696" s="3"/>
      <c r="B16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6" s="20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9"/>
      <c r="AG1696" s="9"/>
      <c r="AH1696" s="9"/>
      <c r="AI1696" s="9"/>
      <c r="AJ1696" s="9"/>
      <c r="AK1696" s="21"/>
    </row>
    <row r="1697" spans="1:37" x14ac:dyDescent="0.3">
      <c r="A1697" s="3"/>
      <c r="B16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7" s="20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9"/>
      <c r="AG1697" s="9"/>
      <c r="AH1697" s="9"/>
      <c r="AI1697" s="9"/>
      <c r="AJ1697" s="9"/>
      <c r="AK1697" s="21"/>
    </row>
    <row r="1698" spans="1:37" x14ac:dyDescent="0.3">
      <c r="A1698" s="3"/>
      <c r="B16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8" s="20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9"/>
      <c r="AG1698" s="9"/>
      <c r="AH1698" s="9"/>
      <c r="AI1698" s="9"/>
      <c r="AJ1698" s="9"/>
      <c r="AK1698" s="21"/>
    </row>
    <row r="1699" spans="1:37" x14ac:dyDescent="0.3">
      <c r="A1699" s="3"/>
      <c r="B16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699" s="20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9"/>
      <c r="AG1699" s="9"/>
      <c r="AH1699" s="9"/>
      <c r="AI1699" s="9"/>
      <c r="AJ1699" s="9"/>
      <c r="AK1699" s="21"/>
    </row>
    <row r="1700" spans="1:37" x14ac:dyDescent="0.3">
      <c r="A1700" s="3"/>
      <c r="B17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0" s="20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9"/>
      <c r="AG1700" s="9"/>
      <c r="AH1700" s="9"/>
      <c r="AI1700" s="9"/>
      <c r="AJ1700" s="9"/>
      <c r="AK1700" s="21"/>
    </row>
    <row r="1701" spans="1:37" x14ac:dyDescent="0.3">
      <c r="A1701" s="3"/>
      <c r="B17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1" s="20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9"/>
      <c r="AG1701" s="9"/>
      <c r="AH1701" s="9"/>
      <c r="AI1701" s="9"/>
      <c r="AJ1701" s="9"/>
      <c r="AK1701" s="21"/>
    </row>
    <row r="1702" spans="1:37" x14ac:dyDescent="0.3">
      <c r="A1702" s="3"/>
      <c r="B17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2" s="20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9"/>
      <c r="AG1702" s="9"/>
      <c r="AH1702" s="9"/>
      <c r="AI1702" s="9"/>
      <c r="AJ1702" s="9"/>
      <c r="AK1702" s="21"/>
    </row>
    <row r="1703" spans="1:37" x14ac:dyDescent="0.3">
      <c r="A1703" s="3"/>
      <c r="B17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3" s="20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9"/>
      <c r="AG1703" s="9"/>
      <c r="AH1703" s="9"/>
      <c r="AI1703" s="9"/>
      <c r="AJ1703" s="9"/>
      <c r="AK1703" s="21"/>
    </row>
    <row r="1704" spans="1:37" x14ac:dyDescent="0.3">
      <c r="A1704" s="3"/>
      <c r="B17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4" s="20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9"/>
      <c r="AG1704" s="9"/>
      <c r="AH1704" s="9"/>
      <c r="AI1704" s="9"/>
      <c r="AJ1704" s="9"/>
      <c r="AK1704" s="21"/>
    </row>
    <row r="1705" spans="1:37" x14ac:dyDescent="0.3">
      <c r="A1705" s="3"/>
      <c r="B17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5" s="20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9"/>
      <c r="AG1705" s="9"/>
      <c r="AH1705" s="9"/>
      <c r="AI1705" s="9"/>
      <c r="AJ1705" s="9"/>
      <c r="AK1705" s="21"/>
    </row>
    <row r="1706" spans="1:37" x14ac:dyDescent="0.3">
      <c r="A1706" s="3"/>
      <c r="B17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6" s="20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9"/>
      <c r="AG1706" s="9"/>
      <c r="AH1706" s="9"/>
      <c r="AI1706" s="9"/>
      <c r="AJ1706" s="9"/>
      <c r="AK1706" s="21"/>
    </row>
    <row r="1707" spans="1:37" x14ac:dyDescent="0.3">
      <c r="A1707" s="3"/>
      <c r="B17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7" s="20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9"/>
      <c r="AG1707" s="9"/>
      <c r="AH1707" s="9"/>
      <c r="AI1707" s="9"/>
      <c r="AJ1707" s="9"/>
      <c r="AK1707" s="21"/>
    </row>
    <row r="1708" spans="1:37" x14ac:dyDescent="0.3">
      <c r="A1708" s="3"/>
      <c r="B17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8" s="20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9"/>
      <c r="AG1708" s="9"/>
      <c r="AH1708" s="9"/>
      <c r="AI1708" s="9"/>
      <c r="AJ1708" s="9"/>
      <c r="AK1708" s="21"/>
    </row>
    <row r="1709" spans="1:37" x14ac:dyDescent="0.3">
      <c r="A1709" s="3"/>
      <c r="B17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09" s="20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9"/>
      <c r="AG1709" s="9"/>
      <c r="AH1709" s="9"/>
      <c r="AI1709" s="9"/>
      <c r="AJ1709" s="9"/>
      <c r="AK1709" s="21"/>
    </row>
    <row r="1710" spans="1:37" x14ac:dyDescent="0.3">
      <c r="A1710" s="3"/>
      <c r="B17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0" s="20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9"/>
      <c r="AG1710" s="9"/>
      <c r="AH1710" s="9"/>
      <c r="AI1710" s="9"/>
      <c r="AJ1710" s="9"/>
      <c r="AK1710" s="21"/>
    </row>
    <row r="1711" spans="1:37" x14ac:dyDescent="0.3">
      <c r="A1711" s="3"/>
      <c r="B17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1" s="20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9"/>
      <c r="AG1711" s="9"/>
      <c r="AH1711" s="9"/>
      <c r="AI1711" s="9"/>
      <c r="AJ1711" s="9"/>
      <c r="AK1711" s="21"/>
    </row>
    <row r="1712" spans="1:37" x14ac:dyDescent="0.3">
      <c r="A1712" s="3"/>
      <c r="B17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2" s="20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9"/>
      <c r="AG1712" s="9"/>
      <c r="AH1712" s="9"/>
      <c r="AI1712" s="9"/>
      <c r="AJ1712" s="9"/>
      <c r="AK1712" s="21"/>
    </row>
    <row r="1713" spans="1:37" x14ac:dyDescent="0.3">
      <c r="A1713" s="3"/>
      <c r="B17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3" s="20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9"/>
      <c r="AG1713" s="9"/>
      <c r="AH1713" s="9"/>
      <c r="AI1713" s="9"/>
      <c r="AJ1713" s="9"/>
      <c r="AK1713" s="21"/>
    </row>
    <row r="1714" spans="1:37" x14ac:dyDescent="0.3">
      <c r="A1714" s="3"/>
      <c r="B17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4" s="20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9"/>
      <c r="AG1714" s="9"/>
      <c r="AH1714" s="9"/>
      <c r="AI1714" s="9"/>
      <c r="AJ1714" s="9"/>
      <c r="AK1714" s="21"/>
    </row>
    <row r="1715" spans="1:37" x14ac:dyDescent="0.3">
      <c r="A1715" s="3"/>
      <c r="B17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5" s="20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9"/>
      <c r="AG1715" s="9"/>
      <c r="AH1715" s="9"/>
      <c r="AI1715" s="9"/>
      <c r="AJ1715" s="9"/>
      <c r="AK1715" s="21"/>
    </row>
    <row r="1716" spans="1:37" x14ac:dyDescent="0.3">
      <c r="A1716" s="3"/>
      <c r="B17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6" s="20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9"/>
      <c r="AG1716" s="9"/>
      <c r="AH1716" s="9"/>
      <c r="AI1716" s="9"/>
      <c r="AJ1716" s="9"/>
      <c r="AK1716" s="21"/>
    </row>
    <row r="1717" spans="1:37" x14ac:dyDescent="0.3">
      <c r="A1717" s="3"/>
      <c r="B17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7" s="20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9"/>
      <c r="AG1717" s="9"/>
      <c r="AH1717" s="9"/>
      <c r="AI1717" s="9"/>
      <c r="AJ1717" s="9"/>
      <c r="AK1717" s="21"/>
    </row>
    <row r="1718" spans="1:37" x14ac:dyDescent="0.3">
      <c r="A1718" s="3"/>
      <c r="B17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8" s="20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9"/>
      <c r="AG1718" s="9"/>
      <c r="AH1718" s="9"/>
      <c r="AI1718" s="9"/>
      <c r="AJ1718" s="9"/>
      <c r="AK1718" s="21"/>
    </row>
    <row r="1719" spans="1:37" x14ac:dyDescent="0.3">
      <c r="A1719" s="3"/>
      <c r="B17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19" s="20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9"/>
      <c r="AG1719" s="9"/>
      <c r="AH1719" s="9"/>
      <c r="AI1719" s="9"/>
      <c r="AJ1719" s="9"/>
      <c r="AK1719" s="21"/>
    </row>
    <row r="1720" spans="1:37" x14ac:dyDescent="0.3">
      <c r="A1720" s="3"/>
      <c r="B17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0" s="20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9"/>
      <c r="AG1720" s="9"/>
      <c r="AH1720" s="9"/>
      <c r="AI1720" s="9"/>
      <c r="AJ1720" s="9"/>
      <c r="AK1720" s="21"/>
    </row>
    <row r="1721" spans="1:37" x14ac:dyDescent="0.3">
      <c r="A1721" s="3"/>
      <c r="B17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1" s="20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9"/>
      <c r="AG1721" s="9"/>
      <c r="AH1721" s="9"/>
      <c r="AI1721" s="9"/>
      <c r="AJ1721" s="9"/>
      <c r="AK1721" s="21"/>
    </row>
    <row r="1722" spans="1:37" x14ac:dyDescent="0.3">
      <c r="A1722" s="3"/>
      <c r="B17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2" s="20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9"/>
      <c r="AG1722" s="9"/>
      <c r="AH1722" s="9"/>
      <c r="AI1722" s="9"/>
      <c r="AJ1722" s="9"/>
      <c r="AK1722" s="21"/>
    </row>
    <row r="1723" spans="1:37" x14ac:dyDescent="0.3">
      <c r="A1723" s="3"/>
      <c r="B17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3" s="20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9"/>
      <c r="AG1723" s="9"/>
      <c r="AH1723" s="9"/>
      <c r="AI1723" s="9"/>
      <c r="AJ1723" s="9"/>
      <c r="AK1723" s="21"/>
    </row>
    <row r="1724" spans="1:37" x14ac:dyDescent="0.3">
      <c r="A1724" s="3"/>
      <c r="B17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4" s="20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9"/>
      <c r="AG1724" s="9"/>
      <c r="AH1724" s="9"/>
      <c r="AI1724" s="9"/>
      <c r="AJ1724" s="9"/>
      <c r="AK1724" s="21"/>
    </row>
    <row r="1725" spans="1:37" x14ac:dyDescent="0.3">
      <c r="A1725" s="3"/>
      <c r="B17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5" s="20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21"/>
    </row>
    <row r="1726" spans="1:37" x14ac:dyDescent="0.3">
      <c r="A1726" s="3"/>
      <c r="B17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6" s="20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9"/>
      <c r="AG1726" s="9"/>
      <c r="AH1726" s="9"/>
      <c r="AI1726" s="9"/>
      <c r="AJ1726" s="9"/>
      <c r="AK1726" s="21"/>
    </row>
    <row r="1727" spans="1:37" x14ac:dyDescent="0.3">
      <c r="A1727" s="3"/>
      <c r="B17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7" s="20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9"/>
      <c r="AG1727" s="9"/>
      <c r="AH1727" s="9"/>
      <c r="AI1727" s="9"/>
      <c r="AJ1727" s="9"/>
      <c r="AK1727" s="21"/>
    </row>
    <row r="1728" spans="1:37" x14ac:dyDescent="0.3">
      <c r="A1728" s="3"/>
      <c r="B17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8" s="20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9"/>
      <c r="AG1728" s="9"/>
      <c r="AH1728" s="9"/>
      <c r="AI1728" s="9"/>
      <c r="AJ1728" s="9"/>
      <c r="AK1728" s="21"/>
    </row>
    <row r="1729" spans="1:37" x14ac:dyDescent="0.3">
      <c r="A1729" s="3"/>
      <c r="B17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29" s="20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9"/>
      <c r="AG1729" s="9"/>
      <c r="AH1729" s="9"/>
      <c r="AI1729" s="9"/>
      <c r="AJ1729" s="9"/>
      <c r="AK1729" s="21"/>
    </row>
    <row r="1730" spans="1:37" x14ac:dyDescent="0.3">
      <c r="A1730" s="3"/>
      <c r="B17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0" s="20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9"/>
      <c r="AG1730" s="9"/>
      <c r="AH1730" s="9"/>
      <c r="AI1730" s="9"/>
      <c r="AJ1730" s="9"/>
      <c r="AK1730" s="21"/>
    </row>
    <row r="1731" spans="1:37" x14ac:dyDescent="0.3">
      <c r="A1731" s="3"/>
      <c r="B17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1" s="20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9"/>
      <c r="AG1731" s="9"/>
      <c r="AH1731" s="9"/>
      <c r="AI1731" s="9"/>
      <c r="AJ1731" s="9"/>
      <c r="AK1731" s="21"/>
    </row>
    <row r="1732" spans="1:37" x14ac:dyDescent="0.3">
      <c r="A1732" s="3"/>
      <c r="B17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2" s="20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9"/>
      <c r="AG1732" s="9"/>
      <c r="AH1732" s="9"/>
      <c r="AI1732" s="9"/>
      <c r="AJ1732" s="9"/>
      <c r="AK1732" s="21"/>
    </row>
    <row r="1733" spans="1:37" x14ac:dyDescent="0.3">
      <c r="A1733" s="3"/>
      <c r="B17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3" s="20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9"/>
      <c r="AG1733" s="9"/>
      <c r="AH1733" s="9"/>
      <c r="AI1733" s="9"/>
      <c r="AJ1733" s="9"/>
      <c r="AK1733" s="21"/>
    </row>
    <row r="1734" spans="1:37" x14ac:dyDescent="0.3">
      <c r="A1734" s="3"/>
      <c r="B17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4" s="20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9"/>
      <c r="AG1734" s="9"/>
      <c r="AH1734" s="9"/>
      <c r="AI1734" s="9"/>
      <c r="AJ1734" s="9"/>
      <c r="AK1734" s="21"/>
    </row>
    <row r="1735" spans="1:37" x14ac:dyDescent="0.3">
      <c r="A1735" s="3"/>
      <c r="B17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5" s="20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21"/>
    </row>
    <row r="1736" spans="1:37" x14ac:dyDescent="0.3">
      <c r="A1736" s="3"/>
      <c r="B17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6" s="20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9"/>
      <c r="AG1736" s="9"/>
      <c r="AH1736" s="9"/>
      <c r="AI1736" s="9"/>
      <c r="AJ1736" s="9"/>
      <c r="AK1736" s="21"/>
    </row>
    <row r="1737" spans="1:37" x14ac:dyDescent="0.3">
      <c r="A1737" s="3"/>
      <c r="B17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7" s="20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9"/>
      <c r="AG1737" s="9"/>
      <c r="AH1737" s="9"/>
      <c r="AI1737" s="9"/>
      <c r="AJ1737" s="9"/>
      <c r="AK1737" s="21"/>
    </row>
    <row r="1738" spans="1:37" x14ac:dyDescent="0.3">
      <c r="A1738" s="3"/>
      <c r="B17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8" s="20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21"/>
    </row>
    <row r="1739" spans="1:37" x14ac:dyDescent="0.3">
      <c r="A1739" s="3"/>
      <c r="B17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39" s="20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9"/>
      <c r="AG1739" s="9"/>
      <c r="AH1739" s="9"/>
      <c r="AI1739" s="9"/>
      <c r="AJ1739" s="9"/>
      <c r="AK1739" s="21"/>
    </row>
    <row r="1740" spans="1:37" x14ac:dyDescent="0.3">
      <c r="A1740" s="3"/>
      <c r="B17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0" s="20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21"/>
    </row>
    <row r="1741" spans="1:37" x14ac:dyDescent="0.3">
      <c r="A1741" s="3"/>
      <c r="B17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1" s="20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9"/>
      <c r="AG1741" s="9"/>
      <c r="AH1741" s="9"/>
      <c r="AI1741" s="9"/>
      <c r="AJ1741" s="9"/>
      <c r="AK1741" s="21"/>
    </row>
    <row r="1742" spans="1:37" x14ac:dyDescent="0.3">
      <c r="A1742" s="3"/>
      <c r="B17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2" s="20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21"/>
    </row>
    <row r="1743" spans="1:37" x14ac:dyDescent="0.3">
      <c r="A1743" s="3"/>
      <c r="B17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3" s="20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9"/>
      <c r="AG1743" s="9"/>
      <c r="AH1743" s="9"/>
      <c r="AI1743" s="9"/>
      <c r="AJ1743" s="9"/>
      <c r="AK1743" s="21"/>
    </row>
    <row r="1744" spans="1:37" x14ac:dyDescent="0.3">
      <c r="A1744" s="3"/>
      <c r="B17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4" s="20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9"/>
      <c r="AG1744" s="9"/>
      <c r="AH1744" s="9"/>
      <c r="AI1744" s="9"/>
      <c r="AJ1744" s="9"/>
      <c r="AK1744" s="21"/>
    </row>
    <row r="1745" spans="1:37" x14ac:dyDescent="0.3">
      <c r="A1745" s="3"/>
      <c r="B17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5" s="20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9"/>
      <c r="AG1745" s="9"/>
      <c r="AH1745" s="9"/>
      <c r="AI1745" s="9"/>
      <c r="AJ1745" s="9"/>
      <c r="AK1745" s="21"/>
    </row>
    <row r="1746" spans="1:37" x14ac:dyDescent="0.3">
      <c r="A1746" s="3"/>
      <c r="B17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6" s="20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9"/>
      <c r="AG1746" s="9"/>
      <c r="AH1746" s="9"/>
      <c r="AI1746" s="9"/>
      <c r="AJ1746" s="9"/>
      <c r="AK1746" s="21"/>
    </row>
    <row r="1747" spans="1:37" x14ac:dyDescent="0.3">
      <c r="A1747" s="3"/>
      <c r="B17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7" s="20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9"/>
      <c r="AG1747" s="9"/>
      <c r="AH1747" s="9"/>
      <c r="AI1747" s="9"/>
      <c r="AJ1747" s="9"/>
      <c r="AK1747" s="21"/>
    </row>
    <row r="1748" spans="1:37" x14ac:dyDescent="0.3">
      <c r="A1748" s="3"/>
      <c r="B17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8" s="20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9"/>
      <c r="AG1748" s="9"/>
      <c r="AH1748" s="9"/>
      <c r="AI1748" s="9"/>
      <c r="AJ1748" s="9"/>
      <c r="AK1748" s="21"/>
    </row>
    <row r="1749" spans="1:37" x14ac:dyDescent="0.3">
      <c r="A1749" s="3"/>
      <c r="B17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49" s="20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9"/>
      <c r="AG1749" s="9"/>
      <c r="AH1749" s="9"/>
      <c r="AI1749" s="9"/>
      <c r="AJ1749" s="9"/>
      <c r="AK1749" s="21"/>
    </row>
    <row r="1750" spans="1:37" x14ac:dyDescent="0.3">
      <c r="A1750" s="3"/>
      <c r="B17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0" s="20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9"/>
      <c r="AG1750" s="9"/>
      <c r="AH1750" s="9"/>
      <c r="AI1750" s="9"/>
      <c r="AJ1750" s="9"/>
      <c r="AK1750" s="21"/>
    </row>
    <row r="1751" spans="1:37" x14ac:dyDescent="0.3">
      <c r="A1751" s="3"/>
      <c r="B17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1" s="20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9"/>
      <c r="AG1751" s="9"/>
      <c r="AH1751" s="9"/>
      <c r="AI1751" s="9"/>
      <c r="AJ1751" s="9"/>
      <c r="AK1751" s="21"/>
    </row>
    <row r="1752" spans="1:37" x14ac:dyDescent="0.3">
      <c r="A1752" s="3"/>
      <c r="B17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2" s="20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9"/>
      <c r="AG1752" s="9"/>
      <c r="AH1752" s="9"/>
      <c r="AI1752" s="9"/>
      <c r="AJ1752" s="9"/>
      <c r="AK1752" s="21"/>
    </row>
    <row r="1753" spans="1:37" x14ac:dyDescent="0.3">
      <c r="A1753" s="3"/>
      <c r="B17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3" s="20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9"/>
      <c r="AG1753" s="9"/>
      <c r="AH1753" s="9"/>
      <c r="AI1753" s="9"/>
      <c r="AJ1753" s="9"/>
      <c r="AK1753" s="21"/>
    </row>
    <row r="1754" spans="1:37" x14ac:dyDescent="0.3">
      <c r="A1754" s="3"/>
      <c r="B17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4" s="20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9"/>
      <c r="AG1754" s="9"/>
      <c r="AH1754" s="9"/>
      <c r="AI1754" s="9"/>
      <c r="AJ1754" s="9"/>
      <c r="AK1754" s="21"/>
    </row>
    <row r="1755" spans="1:37" x14ac:dyDescent="0.3">
      <c r="A1755" s="3"/>
      <c r="B17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5" s="20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21"/>
    </row>
    <row r="1756" spans="1:37" x14ac:dyDescent="0.3">
      <c r="A1756" s="3"/>
      <c r="B17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6" s="20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9"/>
      <c r="AG1756" s="9"/>
      <c r="AH1756" s="9"/>
      <c r="AI1756" s="9"/>
      <c r="AJ1756" s="9"/>
      <c r="AK1756" s="21"/>
    </row>
    <row r="1757" spans="1:37" x14ac:dyDescent="0.3">
      <c r="A1757" s="3"/>
      <c r="B17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7" s="20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9"/>
      <c r="AG1757" s="9"/>
      <c r="AH1757" s="9"/>
      <c r="AI1757" s="9"/>
      <c r="AJ1757" s="9"/>
      <c r="AK1757" s="21"/>
    </row>
    <row r="1758" spans="1:37" x14ac:dyDescent="0.3">
      <c r="A1758" s="3"/>
      <c r="B17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8" s="20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9"/>
      <c r="AG1758" s="9"/>
      <c r="AH1758" s="9"/>
      <c r="AI1758" s="9"/>
      <c r="AJ1758" s="9"/>
      <c r="AK1758" s="21"/>
    </row>
    <row r="1759" spans="1:37" x14ac:dyDescent="0.3">
      <c r="A1759" s="3"/>
      <c r="B17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59" s="20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9"/>
      <c r="AG1759" s="9"/>
      <c r="AH1759" s="9"/>
      <c r="AI1759" s="9"/>
      <c r="AJ1759" s="9"/>
      <c r="AK1759" s="21"/>
    </row>
    <row r="1760" spans="1:37" x14ac:dyDescent="0.3">
      <c r="A1760" s="3"/>
      <c r="B17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0" s="20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9"/>
      <c r="AG1760" s="9"/>
      <c r="AH1760" s="9"/>
      <c r="AI1760" s="9"/>
      <c r="AJ1760" s="9"/>
      <c r="AK1760" s="21"/>
    </row>
    <row r="1761" spans="1:37" x14ac:dyDescent="0.3">
      <c r="A1761" s="3"/>
      <c r="B17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1" s="20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9"/>
      <c r="AG1761" s="9"/>
      <c r="AH1761" s="9"/>
      <c r="AI1761" s="9"/>
      <c r="AJ1761" s="9"/>
      <c r="AK1761" s="21"/>
    </row>
    <row r="1762" spans="1:37" x14ac:dyDescent="0.3">
      <c r="A1762" s="3"/>
      <c r="B17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2" s="20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9"/>
      <c r="AG1762" s="9"/>
      <c r="AH1762" s="9"/>
      <c r="AI1762" s="9"/>
      <c r="AJ1762" s="9"/>
      <c r="AK1762" s="21"/>
    </row>
    <row r="1763" spans="1:37" x14ac:dyDescent="0.3">
      <c r="A1763" s="3"/>
      <c r="B17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3" s="20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9"/>
      <c r="AG1763" s="9"/>
      <c r="AH1763" s="9"/>
      <c r="AI1763" s="9"/>
      <c r="AJ1763" s="9"/>
      <c r="AK1763" s="21"/>
    </row>
    <row r="1764" spans="1:37" x14ac:dyDescent="0.3">
      <c r="A1764" s="3"/>
      <c r="B17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4" s="20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9"/>
      <c r="AG1764" s="9"/>
      <c r="AH1764" s="9"/>
      <c r="AI1764" s="9"/>
      <c r="AJ1764" s="9"/>
      <c r="AK1764" s="21"/>
    </row>
    <row r="1765" spans="1:37" x14ac:dyDescent="0.3">
      <c r="A1765" s="3"/>
      <c r="B17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5" s="20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9"/>
      <c r="AG1765" s="9"/>
      <c r="AH1765" s="9"/>
      <c r="AI1765" s="9"/>
      <c r="AJ1765" s="9"/>
      <c r="AK1765" s="21"/>
    </row>
    <row r="1766" spans="1:37" x14ac:dyDescent="0.3">
      <c r="A1766" s="3"/>
      <c r="B17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6" s="20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9"/>
      <c r="AG1766" s="9"/>
      <c r="AH1766" s="9"/>
      <c r="AI1766" s="9"/>
      <c r="AJ1766" s="9"/>
      <c r="AK1766" s="21"/>
    </row>
    <row r="1767" spans="1:37" x14ac:dyDescent="0.3">
      <c r="A1767" s="3"/>
      <c r="B17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7" s="20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9"/>
      <c r="AG1767" s="9"/>
      <c r="AH1767" s="9"/>
      <c r="AI1767" s="9"/>
      <c r="AJ1767" s="9"/>
      <c r="AK1767" s="21"/>
    </row>
    <row r="1768" spans="1:37" x14ac:dyDescent="0.3">
      <c r="A1768" s="3"/>
      <c r="B17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8" s="20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9"/>
      <c r="AG1768" s="9"/>
      <c r="AH1768" s="9"/>
      <c r="AI1768" s="9"/>
      <c r="AJ1768" s="9"/>
      <c r="AK1768" s="21"/>
    </row>
    <row r="1769" spans="1:37" x14ac:dyDescent="0.3">
      <c r="A1769" s="3"/>
      <c r="B17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69" s="20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9"/>
      <c r="AG1769" s="9"/>
      <c r="AH1769" s="9"/>
      <c r="AI1769" s="9"/>
      <c r="AJ1769" s="9"/>
      <c r="AK1769" s="21"/>
    </row>
    <row r="1770" spans="1:37" x14ac:dyDescent="0.3">
      <c r="A1770" s="3"/>
      <c r="B17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0" s="20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9"/>
      <c r="AG1770" s="9"/>
      <c r="AH1770" s="9"/>
      <c r="AI1770" s="9"/>
      <c r="AJ1770" s="9"/>
      <c r="AK1770" s="21"/>
    </row>
    <row r="1771" spans="1:37" x14ac:dyDescent="0.3">
      <c r="A1771" s="3"/>
      <c r="B17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1" s="20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9"/>
      <c r="AG1771" s="9"/>
      <c r="AH1771" s="9"/>
      <c r="AI1771" s="9"/>
      <c r="AJ1771" s="9"/>
      <c r="AK1771" s="21"/>
    </row>
    <row r="1772" spans="1:37" x14ac:dyDescent="0.3">
      <c r="A1772" s="3"/>
      <c r="B17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2" s="20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9"/>
      <c r="AG1772" s="9"/>
      <c r="AH1772" s="9"/>
      <c r="AI1772" s="9"/>
      <c r="AJ1772" s="9"/>
      <c r="AK1772" s="21"/>
    </row>
    <row r="1773" spans="1:37" x14ac:dyDescent="0.3">
      <c r="A1773" s="3"/>
      <c r="B17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3" s="20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9"/>
      <c r="AG1773" s="9"/>
      <c r="AH1773" s="9"/>
      <c r="AI1773" s="9"/>
      <c r="AJ1773" s="9"/>
      <c r="AK1773" s="21"/>
    </row>
    <row r="1774" spans="1:37" x14ac:dyDescent="0.3">
      <c r="A1774" s="3"/>
      <c r="B17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4" s="20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9"/>
      <c r="AG1774" s="9"/>
      <c r="AH1774" s="9"/>
      <c r="AI1774" s="9"/>
      <c r="AJ1774" s="9"/>
      <c r="AK1774" s="21"/>
    </row>
    <row r="1775" spans="1:37" x14ac:dyDescent="0.3">
      <c r="A1775" s="3"/>
      <c r="B17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5" s="20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9"/>
      <c r="AG1775" s="9"/>
      <c r="AH1775" s="9"/>
      <c r="AI1775" s="9"/>
      <c r="AJ1775" s="9"/>
      <c r="AK1775" s="21"/>
    </row>
    <row r="1776" spans="1:37" x14ac:dyDescent="0.3">
      <c r="A1776" s="3"/>
      <c r="B17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6" s="20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9"/>
      <c r="AG1776" s="9"/>
      <c r="AH1776" s="9"/>
      <c r="AI1776" s="9"/>
      <c r="AJ1776" s="9"/>
      <c r="AK1776" s="21"/>
    </row>
    <row r="1777" spans="1:37" x14ac:dyDescent="0.3">
      <c r="A1777" s="3"/>
      <c r="B17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7" s="20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9"/>
      <c r="AG1777" s="9"/>
      <c r="AH1777" s="9"/>
      <c r="AI1777" s="9"/>
      <c r="AJ1777" s="9"/>
      <c r="AK1777" s="21"/>
    </row>
    <row r="1778" spans="1:37" x14ac:dyDescent="0.3">
      <c r="A1778" s="3"/>
      <c r="B17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8" s="20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9"/>
      <c r="AG1778" s="9"/>
      <c r="AH1778" s="9"/>
      <c r="AI1778" s="9"/>
      <c r="AJ1778" s="9"/>
      <c r="AK1778" s="21"/>
    </row>
    <row r="1779" spans="1:37" x14ac:dyDescent="0.3">
      <c r="A1779" s="3"/>
      <c r="B17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79" s="20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9"/>
      <c r="AG1779" s="9"/>
      <c r="AH1779" s="9"/>
      <c r="AI1779" s="9"/>
      <c r="AJ1779" s="9"/>
      <c r="AK1779" s="21"/>
    </row>
    <row r="1780" spans="1:37" x14ac:dyDescent="0.3">
      <c r="A1780" s="3"/>
      <c r="B17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0" s="20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9"/>
      <c r="AG1780" s="9"/>
      <c r="AH1780" s="9"/>
      <c r="AI1780" s="9"/>
      <c r="AJ1780" s="9"/>
      <c r="AK1780" s="21"/>
    </row>
    <row r="1781" spans="1:37" x14ac:dyDescent="0.3">
      <c r="A1781" s="3"/>
      <c r="B17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1" s="20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9"/>
      <c r="AG1781" s="9"/>
      <c r="AH1781" s="9"/>
      <c r="AI1781" s="9"/>
      <c r="AJ1781" s="9"/>
      <c r="AK1781" s="21"/>
    </row>
    <row r="1782" spans="1:37" x14ac:dyDescent="0.3">
      <c r="A1782" s="3"/>
      <c r="B17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2" s="20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9"/>
      <c r="AG1782" s="9"/>
      <c r="AH1782" s="9"/>
      <c r="AI1782" s="9"/>
      <c r="AJ1782" s="9"/>
      <c r="AK1782" s="21"/>
    </row>
    <row r="1783" spans="1:37" x14ac:dyDescent="0.3">
      <c r="A1783" s="3"/>
      <c r="B17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3" s="20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21"/>
    </row>
    <row r="1784" spans="1:37" x14ac:dyDescent="0.3">
      <c r="A1784" s="3"/>
      <c r="B17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4" s="20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21"/>
    </row>
    <row r="1785" spans="1:37" x14ac:dyDescent="0.3">
      <c r="A1785" s="3"/>
      <c r="B17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5" s="20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9"/>
      <c r="AG1785" s="9"/>
      <c r="AH1785" s="9"/>
      <c r="AI1785" s="9"/>
      <c r="AJ1785" s="9"/>
      <c r="AK1785" s="21"/>
    </row>
    <row r="1786" spans="1:37" x14ac:dyDescent="0.3">
      <c r="A1786" s="3"/>
      <c r="B17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6" s="20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9"/>
      <c r="AG1786" s="9"/>
      <c r="AH1786" s="9"/>
      <c r="AI1786" s="9"/>
      <c r="AJ1786" s="9"/>
      <c r="AK1786" s="21"/>
    </row>
    <row r="1787" spans="1:37" x14ac:dyDescent="0.3">
      <c r="A1787" s="3"/>
      <c r="B17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7" s="20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9"/>
      <c r="AG1787" s="9"/>
      <c r="AH1787" s="9"/>
      <c r="AI1787" s="9"/>
      <c r="AJ1787" s="9"/>
      <c r="AK1787" s="21"/>
    </row>
    <row r="1788" spans="1:37" x14ac:dyDescent="0.3">
      <c r="A1788" s="3"/>
      <c r="B17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8" s="20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9"/>
      <c r="AG1788" s="9"/>
      <c r="AH1788" s="9"/>
      <c r="AI1788" s="9"/>
      <c r="AJ1788" s="9"/>
      <c r="AK1788" s="21"/>
    </row>
    <row r="1789" spans="1:37" x14ac:dyDescent="0.3">
      <c r="A1789" s="3"/>
      <c r="B17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89" s="20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9"/>
      <c r="AG1789" s="9"/>
      <c r="AH1789" s="9"/>
      <c r="AI1789" s="9"/>
      <c r="AJ1789" s="9"/>
      <c r="AK1789" s="21"/>
    </row>
    <row r="1790" spans="1:37" x14ac:dyDescent="0.3">
      <c r="A1790" s="3"/>
      <c r="B17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0" s="20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9"/>
      <c r="AG1790" s="9"/>
      <c r="AH1790" s="9"/>
      <c r="AI1790" s="9"/>
      <c r="AJ1790" s="9"/>
      <c r="AK1790" s="21"/>
    </row>
    <row r="1791" spans="1:37" x14ac:dyDescent="0.3">
      <c r="A1791" s="3"/>
      <c r="B17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1" s="20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9"/>
      <c r="AG1791" s="9"/>
      <c r="AH1791" s="9"/>
      <c r="AI1791" s="9"/>
      <c r="AJ1791" s="9"/>
      <c r="AK1791" s="21"/>
    </row>
    <row r="1792" spans="1:37" x14ac:dyDescent="0.3">
      <c r="A1792" s="3"/>
      <c r="B17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2" s="20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9"/>
      <c r="AG1792" s="9"/>
      <c r="AH1792" s="9"/>
      <c r="AI1792" s="9"/>
      <c r="AJ1792" s="9"/>
      <c r="AK1792" s="21"/>
    </row>
    <row r="1793" spans="1:37" x14ac:dyDescent="0.3">
      <c r="A1793" s="3"/>
      <c r="B17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3" s="20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9"/>
      <c r="AG1793" s="9"/>
      <c r="AH1793" s="9"/>
      <c r="AI1793" s="9"/>
      <c r="AJ1793" s="9"/>
      <c r="AK1793" s="21"/>
    </row>
    <row r="1794" spans="1:37" x14ac:dyDescent="0.3">
      <c r="A1794" s="3"/>
      <c r="B17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4" s="20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  <c r="AG1794" s="9"/>
      <c r="AH1794" s="9"/>
      <c r="AI1794" s="9"/>
      <c r="AJ1794" s="9"/>
      <c r="AK1794" s="21"/>
    </row>
    <row r="1795" spans="1:37" x14ac:dyDescent="0.3">
      <c r="A1795" s="3"/>
      <c r="B17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5" s="20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9"/>
      <c r="AG1795" s="9"/>
      <c r="AH1795" s="9"/>
      <c r="AI1795" s="9"/>
      <c r="AJ1795" s="9"/>
      <c r="AK1795" s="21"/>
    </row>
    <row r="1796" spans="1:37" x14ac:dyDescent="0.3">
      <c r="A1796" s="3"/>
      <c r="B17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6" s="20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9"/>
      <c r="AG1796" s="9"/>
      <c r="AH1796" s="9"/>
      <c r="AI1796" s="9"/>
      <c r="AJ1796" s="9"/>
      <c r="AK1796" s="21"/>
    </row>
    <row r="1797" spans="1:37" x14ac:dyDescent="0.3">
      <c r="A1797" s="3"/>
      <c r="B17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7" s="20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9"/>
      <c r="AG1797" s="9"/>
      <c r="AH1797" s="9"/>
      <c r="AI1797" s="9"/>
      <c r="AJ1797" s="9"/>
      <c r="AK1797" s="21"/>
    </row>
    <row r="1798" spans="1:37" x14ac:dyDescent="0.3">
      <c r="A1798" s="3"/>
      <c r="B17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8" s="20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9"/>
      <c r="AG1798" s="9"/>
      <c r="AH1798" s="9"/>
      <c r="AI1798" s="9"/>
      <c r="AJ1798" s="9"/>
      <c r="AK1798" s="21"/>
    </row>
    <row r="1799" spans="1:37" x14ac:dyDescent="0.3">
      <c r="A1799" s="3"/>
      <c r="B17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799" s="20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9"/>
      <c r="AG1799" s="9"/>
      <c r="AH1799" s="9"/>
      <c r="AI1799" s="9"/>
      <c r="AJ1799" s="9"/>
      <c r="AK1799" s="21"/>
    </row>
    <row r="1800" spans="1:37" x14ac:dyDescent="0.3">
      <c r="A1800" s="3"/>
      <c r="B18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0" s="20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9"/>
      <c r="AG1800" s="9"/>
      <c r="AH1800" s="9"/>
      <c r="AI1800" s="9"/>
      <c r="AJ1800" s="9"/>
      <c r="AK1800" s="21"/>
    </row>
    <row r="1801" spans="1:37" x14ac:dyDescent="0.3">
      <c r="A1801" s="3"/>
      <c r="B18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1" s="20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9"/>
      <c r="AG1801" s="9"/>
      <c r="AH1801" s="9"/>
      <c r="AI1801" s="9"/>
      <c r="AJ1801" s="9"/>
      <c r="AK1801" s="21"/>
    </row>
    <row r="1802" spans="1:37" x14ac:dyDescent="0.3">
      <c r="A1802" s="3"/>
      <c r="B18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2" s="20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9"/>
      <c r="AG1802" s="9"/>
      <c r="AH1802" s="9"/>
      <c r="AI1802" s="9"/>
      <c r="AJ1802" s="9"/>
      <c r="AK1802" s="21"/>
    </row>
    <row r="1803" spans="1:37" x14ac:dyDescent="0.3">
      <c r="A1803" s="3"/>
      <c r="B18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3" s="20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9"/>
      <c r="AG1803" s="9"/>
      <c r="AH1803" s="9"/>
      <c r="AI1803" s="9"/>
      <c r="AJ1803" s="9"/>
      <c r="AK1803" s="21"/>
    </row>
    <row r="1804" spans="1:37" x14ac:dyDescent="0.3">
      <c r="A1804" s="3"/>
      <c r="B18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4" s="20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9"/>
      <c r="AG1804" s="9"/>
      <c r="AH1804" s="9"/>
      <c r="AI1804" s="9"/>
      <c r="AJ1804" s="9"/>
      <c r="AK1804" s="21"/>
    </row>
    <row r="1805" spans="1:37" x14ac:dyDescent="0.3">
      <c r="A1805" s="3"/>
      <c r="B18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5" s="20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9"/>
      <c r="AG1805" s="9"/>
      <c r="AH1805" s="9"/>
      <c r="AI1805" s="9"/>
      <c r="AJ1805" s="9"/>
      <c r="AK1805" s="21"/>
    </row>
    <row r="1806" spans="1:37" x14ac:dyDescent="0.3">
      <c r="A1806" s="3"/>
      <c r="B18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6" s="20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9"/>
      <c r="AG1806" s="9"/>
      <c r="AH1806" s="9"/>
      <c r="AI1806" s="9"/>
      <c r="AJ1806" s="9"/>
      <c r="AK1806" s="21"/>
    </row>
    <row r="1807" spans="1:37" x14ac:dyDescent="0.3">
      <c r="A1807" s="3"/>
      <c r="B18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7" s="20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9"/>
      <c r="AG1807" s="9"/>
      <c r="AH1807" s="9"/>
      <c r="AI1807" s="9"/>
      <c r="AJ1807" s="9"/>
      <c r="AK1807" s="21"/>
    </row>
    <row r="1808" spans="1:37" x14ac:dyDescent="0.3">
      <c r="A1808" s="3"/>
      <c r="B18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8" s="20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9"/>
      <c r="AG1808" s="9"/>
      <c r="AH1808" s="9"/>
      <c r="AI1808" s="9"/>
      <c r="AJ1808" s="9"/>
      <c r="AK1808" s="21"/>
    </row>
    <row r="1809" spans="1:37" x14ac:dyDescent="0.3">
      <c r="A1809" s="3"/>
      <c r="B18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09" s="20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9"/>
      <c r="AG1809" s="9"/>
      <c r="AH1809" s="9"/>
      <c r="AI1809" s="9"/>
      <c r="AJ1809" s="9"/>
      <c r="AK1809" s="21"/>
    </row>
    <row r="1810" spans="1:37" x14ac:dyDescent="0.3">
      <c r="A1810" s="3"/>
      <c r="B18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0" s="20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9"/>
      <c r="AG1810" s="9"/>
      <c r="AH1810" s="9"/>
      <c r="AI1810" s="9"/>
      <c r="AJ1810" s="9"/>
      <c r="AK1810" s="21"/>
    </row>
    <row r="1811" spans="1:37" x14ac:dyDescent="0.3">
      <c r="A1811" s="3"/>
      <c r="B18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1" s="20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9"/>
      <c r="AG1811" s="9"/>
      <c r="AH1811" s="9"/>
      <c r="AI1811" s="9"/>
      <c r="AJ1811" s="9"/>
      <c r="AK1811" s="21"/>
    </row>
    <row r="1812" spans="1:37" x14ac:dyDescent="0.3">
      <c r="A1812" s="3"/>
      <c r="B18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2" s="20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9"/>
      <c r="AG1812" s="9"/>
      <c r="AH1812" s="9"/>
      <c r="AI1812" s="9"/>
      <c r="AJ1812" s="9"/>
      <c r="AK1812" s="21"/>
    </row>
    <row r="1813" spans="1:37" x14ac:dyDescent="0.3">
      <c r="A1813" s="3"/>
      <c r="B18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3" s="20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9"/>
      <c r="AG1813" s="9"/>
      <c r="AH1813" s="9"/>
      <c r="AI1813" s="9"/>
      <c r="AJ1813" s="9"/>
      <c r="AK1813" s="21"/>
    </row>
    <row r="1814" spans="1:37" x14ac:dyDescent="0.3">
      <c r="A1814" s="3"/>
      <c r="B18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4" s="20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9"/>
      <c r="AG1814" s="9"/>
      <c r="AH1814" s="9"/>
      <c r="AI1814" s="9"/>
      <c r="AJ1814" s="9"/>
      <c r="AK1814" s="21"/>
    </row>
    <row r="1815" spans="1:37" x14ac:dyDescent="0.3">
      <c r="A1815" s="3"/>
      <c r="B18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5" s="20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9"/>
      <c r="AG1815" s="9"/>
      <c r="AH1815" s="9"/>
      <c r="AI1815" s="9"/>
      <c r="AJ1815" s="9"/>
      <c r="AK1815" s="21"/>
    </row>
    <row r="1816" spans="1:37" x14ac:dyDescent="0.3">
      <c r="A1816" s="3"/>
      <c r="B18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6" s="20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21"/>
    </row>
    <row r="1817" spans="1:37" x14ac:dyDescent="0.3">
      <c r="A1817" s="3"/>
      <c r="B18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7" s="20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9"/>
      <c r="AG1817" s="9"/>
      <c r="AH1817" s="9"/>
      <c r="AI1817" s="9"/>
      <c r="AJ1817" s="9"/>
      <c r="AK1817" s="21"/>
    </row>
    <row r="1818" spans="1:37" x14ac:dyDescent="0.3">
      <c r="A1818" s="3"/>
      <c r="B18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8" s="20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9"/>
      <c r="AG1818" s="9"/>
      <c r="AH1818" s="9"/>
      <c r="AI1818" s="9"/>
      <c r="AJ1818" s="9"/>
      <c r="AK1818" s="21"/>
    </row>
    <row r="1819" spans="1:37" x14ac:dyDescent="0.3">
      <c r="A1819" s="3"/>
      <c r="B18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19" s="20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9"/>
      <c r="AG1819" s="9"/>
      <c r="AH1819" s="9"/>
      <c r="AI1819" s="9"/>
      <c r="AJ1819" s="9"/>
      <c r="AK1819" s="21"/>
    </row>
    <row r="1820" spans="1:37" x14ac:dyDescent="0.3">
      <c r="A1820" s="3"/>
      <c r="B18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0" s="20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9"/>
      <c r="AG1820" s="9"/>
      <c r="AH1820" s="9"/>
      <c r="AI1820" s="9"/>
      <c r="AJ1820" s="9"/>
      <c r="AK1820" s="21"/>
    </row>
    <row r="1821" spans="1:37" x14ac:dyDescent="0.3">
      <c r="A1821" s="3"/>
      <c r="B18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1" s="20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9"/>
      <c r="AG1821" s="9"/>
      <c r="AH1821" s="9"/>
      <c r="AI1821" s="9"/>
      <c r="AJ1821" s="9"/>
      <c r="AK1821" s="21"/>
    </row>
    <row r="1822" spans="1:37" x14ac:dyDescent="0.3">
      <c r="A1822" s="3"/>
      <c r="B18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2" s="20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9"/>
      <c r="AG1822" s="9"/>
      <c r="AH1822" s="9"/>
      <c r="AI1822" s="9"/>
      <c r="AJ1822" s="9"/>
      <c r="AK1822" s="21"/>
    </row>
    <row r="1823" spans="1:37" x14ac:dyDescent="0.3">
      <c r="A1823" s="3"/>
      <c r="B18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3" s="20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9"/>
      <c r="AG1823" s="9"/>
      <c r="AH1823" s="9"/>
      <c r="AI1823" s="9"/>
      <c r="AJ1823" s="9"/>
      <c r="AK1823" s="21"/>
    </row>
    <row r="1824" spans="1:37" x14ac:dyDescent="0.3">
      <c r="A1824" s="3"/>
      <c r="B18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4" s="20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9"/>
      <c r="AG1824" s="9"/>
      <c r="AH1824" s="9"/>
      <c r="AI1824" s="9"/>
      <c r="AJ1824" s="9"/>
      <c r="AK1824" s="21"/>
    </row>
    <row r="1825" spans="1:37" x14ac:dyDescent="0.3">
      <c r="A1825" s="3"/>
      <c r="B18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5" s="20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9"/>
      <c r="AG1825" s="9"/>
      <c r="AH1825" s="9"/>
      <c r="AI1825" s="9"/>
      <c r="AJ1825" s="9"/>
      <c r="AK1825" s="21"/>
    </row>
    <row r="1826" spans="1:37" x14ac:dyDescent="0.3">
      <c r="A1826" s="3"/>
      <c r="B18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6" s="20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9"/>
      <c r="AG1826" s="9"/>
      <c r="AH1826" s="9"/>
      <c r="AI1826" s="9"/>
      <c r="AJ1826" s="9"/>
      <c r="AK1826" s="21"/>
    </row>
    <row r="1827" spans="1:37" x14ac:dyDescent="0.3">
      <c r="A1827" s="3"/>
      <c r="B18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7" s="20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9"/>
      <c r="AG1827" s="9"/>
      <c r="AH1827" s="9"/>
      <c r="AI1827" s="9"/>
      <c r="AJ1827" s="9"/>
      <c r="AK1827" s="21"/>
    </row>
    <row r="1828" spans="1:37" x14ac:dyDescent="0.3">
      <c r="A1828" s="3"/>
      <c r="B18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8" s="20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9"/>
      <c r="AG1828" s="9"/>
      <c r="AH1828" s="9"/>
      <c r="AI1828" s="9"/>
      <c r="AJ1828" s="9"/>
      <c r="AK1828" s="21"/>
    </row>
    <row r="1829" spans="1:37" x14ac:dyDescent="0.3">
      <c r="A1829" s="3"/>
      <c r="B18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29" s="20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9"/>
      <c r="AG1829" s="9"/>
      <c r="AH1829" s="9"/>
      <c r="AI1829" s="9"/>
      <c r="AJ1829" s="9"/>
      <c r="AK1829" s="21"/>
    </row>
    <row r="1830" spans="1:37" x14ac:dyDescent="0.3">
      <c r="A1830" s="3"/>
      <c r="B18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0" s="20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9"/>
      <c r="AG1830" s="9"/>
      <c r="AH1830" s="9"/>
      <c r="AI1830" s="9"/>
      <c r="AJ1830" s="9"/>
      <c r="AK1830" s="21"/>
    </row>
    <row r="1831" spans="1:37" x14ac:dyDescent="0.3">
      <c r="A1831" s="3"/>
      <c r="B18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1" s="20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9"/>
      <c r="AG1831" s="9"/>
      <c r="AH1831" s="9"/>
      <c r="AI1831" s="9"/>
      <c r="AJ1831" s="9"/>
      <c r="AK1831" s="21"/>
    </row>
    <row r="1832" spans="1:37" x14ac:dyDescent="0.3">
      <c r="A1832" s="3"/>
      <c r="B18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2" s="20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9"/>
      <c r="AG1832" s="9"/>
      <c r="AH1832" s="9"/>
      <c r="AI1832" s="9"/>
      <c r="AJ1832" s="9"/>
      <c r="AK1832" s="21"/>
    </row>
    <row r="1833" spans="1:37" x14ac:dyDescent="0.3">
      <c r="A1833" s="3"/>
      <c r="B18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3" s="20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9"/>
      <c r="AG1833" s="9"/>
      <c r="AH1833" s="9"/>
      <c r="AI1833" s="9"/>
      <c r="AJ1833" s="9"/>
      <c r="AK1833" s="21"/>
    </row>
    <row r="1834" spans="1:37" x14ac:dyDescent="0.3">
      <c r="A1834" s="3"/>
      <c r="B18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4" s="20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9"/>
      <c r="AG1834" s="9"/>
      <c r="AH1834" s="9"/>
      <c r="AI1834" s="9"/>
      <c r="AJ1834" s="9"/>
      <c r="AK1834" s="21"/>
    </row>
    <row r="1835" spans="1:37" x14ac:dyDescent="0.3">
      <c r="A1835" s="3"/>
      <c r="B18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5" s="20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9"/>
      <c r="AG1835" s="9"/>
      <c r="AH1835" s="9"/>
      <c r="AI1835" s="9"/>
      <c r="AJ1835" s="9"/>
      <c r="AK1835" s="21"/>
    </row>
    <row r="1836" spans="1:37" x14ac:dyDescent="0.3">
      <c r="A1836" s="3"/>
      <c r="B18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6" s="20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9"/>
      <c r="AG1836" s="9"/>
      <c r="AH1836" s="9"/>
      <c r="AI1836" s="9"/>
      <c r="AJ1836" s="9"/>
      <c r="AK1836" s="21"/>
    </row>
    <row r="1837" spans="1:37" x14ac:dyDescent="0.3">
      <c r="A1837" s="3"/>
      <c r="B18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7" s="20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9"/>
      <c r="AG1837" s="9"/>
      <c r="AH1837" s="9"/>
      <c r="AI1837" s="9"/>
      <c r="AJ1837" s="9"/>
      <c r="AK1837" s="21"/>
    </row>
    <row r="1838" spans="1:37" x14ac:dyDescent="0.3">
      <c r="A1838" s="3"/>
      <c r="B18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8" s="20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9"/>
      <c r="AG1838" s="9"/>
      <c r="AH1838" s="9"/>
      <c r="AI1838" s="9"/>
      <c r="AJ1838" s="9"/>
      <c r="AK1838" s="21"/>
    </row>
    <row r="1839" spans="1:37" x14ac:dyDescent="0.3">
      <c r="A1839" s="3"/>
      <c r="B18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39" s="20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9"/>
      <c r="AG1839" s="9"/>
      <c r="AH1839" s="9"/>
      <c r="AI1839" s="9"/>
      <c r="AJ1839" s="9"/>
      <c r="AK1839" s="21"/>
    </row>
    <row r="1840" spans="1:37" x14ac:dyDescent="0.3">
      <c r="A1840" s="3"/>
      <c r="B18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0" s="20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9"/>
      <c r="AG1840" s="9"/>
      <c r="AH1840" s="9"/>
      <c r="AI1840" s="9"/>
      <c r="AJ1840" s="9"/>
      <c r="AK1840" s="21"/>
    </row>
    <row r="1841" spans="1:37" x14ac:dyDescent="0.3">
      <c r="A1841" s="3"/>
      <c r="B18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1" s="20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9"/>
      <c r="AG1841" s="9"/>
      <c r="AH1841" s="9"/>
      <c r="AI1841" s="9"/>
      <c r="AJ1841" s="9"/>
      <c r="AK1841" s="21"/>
    </row>
    <row r="1842" spans="1:37" x14ac:dyDescent="0.3">
      <c r="A1842" s="3"/>
      <c r="B18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2" s="20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9"/>
      <c r="AH1842" s="9"/>
      <c r="AI1842" s="9"/>
      <c r="AJ1842" s="9"/>
      <c r="AK1842" s="21"/>
    </row>
    <row r="1843" spans="1:37" x14ac:dyDescent="0.3">
      <c r="A1843" s="3"/>
      <c r="B18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3" s="20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9"/>
      <c r="AH1843" s="9"/>
      <c r="AI1843" s="9"/>
      <c r="AJ1843" s="9"/>
      <c r="AK1843" s="21"/>
    </row>
    <row r="1844" spans="1:37" x14ac:dyDescent="0.3">
      <c r="A1844" s="3"/>
      <c r="B18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4" s="20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9"/>
      <c r="AG1844" s="9"/>
      <c r="AH1844" s="9"/>
      <c r="AI1844" s="9"/>
      <c r="AJ1844" s="9"/>
      <c r="AK1844" s="21"/>
    </row>
    <row r="1845" spans="1:37" x14ac:dyDescent="0.3">
      <c r="A1845" s="3"/>
      <c r="B18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5" s="20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9"/>
      <c r="AG1845" s="9"/>
      <c r="AH1845" s="9"/>
      <c r="AI1845" s="9"/>
      <c r="AJ1845" s="9"/>
      <c r="AK1845" s="21"/>
    </row>
    <row r="1846" spans="1:37" x14ac:dyDescent="0.3">
      <c r="A1846" s="3"/>
      <c r="B18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6" s="20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9"/>
      <c r="AG1846" s="9"/>
      <c r="AH1846" s="9"/>
      <c r="AI1846" s="9"/>
      <c r="AJ1846" s="9"/>
      <c r="AK1846" s="21"/>
    </row>
    <row r="1847" spans="1:37" x14ac:dyDescent="0.3">
      <c r="A1847" s="3"/>
      <c r="B18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7" s="20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9"/>
      <c r="AG1847" s="9"/>
      <c r="AH1847" s="9"/>
      <c r="AI1847" s="9"/>
      <c r="AJ1847" s="9"/>
      <c r="AK1847" s="21"/>
    </row>
    <row r="1848" spans="1:37" x14ac:dyDescent="0.3">
      <c r="A1848" s="3"/>
      <c r="B18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8" s="20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9"/>
      <c r="AG1848" s="9"/>
      <c r="AH1848" s="9"/>
      <c r="AI1848" s="9"/>
      <c r="AJ1848" s="9"/>
      <c r="AK1848" s="21"/>
    </row>
    <row r="1849" spans="1:37" x14ac:dyDescent="0.3">
      <c r="A1849" s="3"/>
      <c r="B18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49" s="20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9"/>
      <c r="AG1849" s="9"/>
      <c r="AH1849" s="9"/>
      <c r="AI1849" s="9"/>
      <c r="AJ1849" s="9"/>
      <c r="AK1849" s="21"/>
    </row>
    <row r="1850" spans="1:37" x14ac:dyDescent="0.3">
      <c r="A1850" s="3"/>
      <c r="B18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0" s="20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9"/>
      <c r="AG1850" s="9"/>
      <c r="AH1850" s="9"/>
      <c r="AI1850" s="9"/>
      <c r="AJ1850" s="9"/>
      <c r="AK1850" s="21"/>
    </row>
    <row r="1851" spans="1:37" x14ac:dyDescent="0.3">
      <c r="A1851" s="3"/>
      <c r="B18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1" s="20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9"/>
      <c r="AG1851" s="9"/>
      <c r="AH1851" s="9"/>
      <c r="AI1851" s="9"/>
      <c r="AJ1851" s="9"/>
      <c r="AK1851" s="21"/>
    </row>
    <row r="1852" spans="1:37" x14ac:dyDescent="0.3">
      <c r="A1852" s="3"/>
      <c r="B18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2" s="20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9"/>
      <c r="AG1852" s="9"/>
      <c r="AH1852" s="9"/>
      <c r="AI1852" s="9"/>
      <c r="AJ1852" s="9"/>
      <c r="AK1852" s="21"/>
    </row>
    <row r="1853" spans="1:37" x14ac:dyDescent="0.3">
      <c r="A1853" s="3"/>
      <c r="B18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3" s="20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9"/>
      <c r="AH1853" s="9"/>
      <c r="AI1853" s="9"/>
      <c r="AJ1853" s="9"/>
      <c r="AK1853" s="21"/>
    </row>
    <row r="1854" spans="1:37" x14ac:dyDescent="0.3">
      <c r="A1854" s="3"/>
      <c r="B18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4" s="20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9"/>
      <c r="AH1854" s="9"/>
      <c r="AI1854" s="9"/>
      <c r="AJ1854" s="9"/>
      <c r="AK1854" s="21"/>
    </row>
    <row r="1855" spans="1:37" x14ac:dyDescent="0.3">
      <c r="A1855" s="3"/>
      <c r="B18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5" s="20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  <c r="AG1855" s="9"/>
      <c r="AH1855" s="9"/>
      <c r="AI1855" s="9"/>
      <c r="AJ1855" s="9"/>
      <c r="AK1855" s="21"/>
    </row>
    <row r="1856" spans="1:37" x14ac:dyDescent="0.3">
      <c r="A1856" s="3"/>
      <c r="B18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6" s="20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  <c r="AG1856" s="9"/>
      <c r="AH1856" s="9"/>
      <c r="AI1856" s="9"/>
      <c r="AJ1856" s="9"/>
      <c r="AK1856" s="21"/>
    </row>
    <row r="1857" spans="1:37" x14ac:dyDescent="0.3">
      <c r="A1857" s="3"/>
      <c r="B18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7" s="20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  <c r="AG1857" s="9"/>
      <c r="AH1857" s="9"/>
      <c r="AI1857" s="9"/>
      <c r="AJ1857" s="9"/>
      <c r="AK1857" s="21"/>
    </row>
    <row r="1858" spans="1:37" x14ac:dyDescent="0.3">
      <c r="A1858" s="3"/>
      <c r="B18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8" s="20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  <c r="AG1858" s="9"/>
      <c r="AH1858" s="9"/>
      <c r="AI1858" s="9"/>
      <c r="AJ1858" s="9"/>
      <c r="AK1858" s="21"/>
    </row>
    <row r="1859" spans="1:37" x14ac:dyDescent="0.3">
      <c r="A1859" s="3"/>
      <c r="B18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59" s="20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  <c r="AG1859" s="9"/>
      <c r="AH1859" s="9"/>
      <c r="AI1859" s="9"/>
      <c r="AJ1859" s="9"/>
      <c r="AK1859" s="21"/>
    </row>
    <row r="1860" spans="1:37" x14ac:dyDescent="0.3">
      <c r="A1860" s="3"/>
      <c r="B18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0" s="20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  <c r="AG1860" s="9"/>
      <c r="AH1860" s="9"/>
      <c r="AI1860" s="9"/>
      <c r="AJ1860" s="9"/>
      <c r="AK1860" s="21"/>
    </row>
    <row r="1861" spans="1:37" x14ac:dyDescent="0.3">
      <c r="A1861" s="3"/>
      <c r="B18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1" s="20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  <c r="AG1861" s="9"/>
      <c r="AH1861" s="9"/>
      <c r="AI1861" s="9"/>
      <c r="AJ1861" s="9"/>
      <c r="AK1861" s="21"/>
    </row>
    <row r="1862" spans="1:37" x14ac:dyDescent="0.3">
      <c r="A1862" s="3"/>
      <c r="B18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2" s="20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  <c r="AG1862" s="9"/>
      <c r="AH1862" s="9"/>
      <c r="AI1862" s="9"/>
      <c r="AJ1862" s="9"/>
      <c r="AK1862" s="21"/>
    </row>
    <row r="1863" spans="1:37" x14ac:dyDescent="0.3">
      <c r="A1863" s="3"/>
      <c r="B18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3" s="20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  <c r="AG1863" s="9"/>
      <c r="AH1863" s="9"/>
      <c r="AI1863" s="9"/>
      <c r="AJ1863" s="9"/>
      <c r="AK1863" s="21"/>
    </row>
    <row r="1864" spans="1:37" x14ac:dyDescent="0.3">
      <c r="A1864" s="3"/>
      <c r="B18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4" s="20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  <c r="AG1864" s="9"/>
      <c r="AH1864" s="9"/>
      <c r="AI1864" s="9"/>
      <c r="AJ1864" s="9"/>
      <c r="AK1864" s="21"/>
    </row>
    <row r="1865" spans="1:37" x14ac:dyDescent="0.3">
      <c r="A1865" s="3"/>
      <c r="B18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5" s="20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  <c r="AG1865" s="9"/>
      <c r="AH1865" s="9"/>
      <c r="AI1865" s="9"/>
      <c r="AJ1865" s="9"/>
      <c r="AK1865" s="21"/>
    </row>
    <row r="1866" spans="1:37" x14ac:dyDescent="0.3">
      <c r="A1866" s="3"/>
      <c r="B18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6" s="20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  <c r="AG1866" s="9"/>
      <c r="AH1866" s="9"/>
      <c r="AI1866" s="9"/>
      <c r="AJ1866" s="9"/>
      <c r="AK1866" s="21"/>
    </row>
    <row r="1867" spans="1:37" x14ac:dyDescent="0.3">
      <c r="A1867" s="3"/>
      <c r="B18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7" s="20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  <c r="AG1867" s="9"/>
      <c r="AH1867" s="9"/>
      <c r="AI1867" s="9"/>
      <c r="AJ1867" s="9"/>
      <c r="AK1867" s="21"/>
    </row>
    <row r="1868" spans="1:37" x14ac:dyDescent="0.3">
      <c r="A1868" s="3"/>
      <c r="B18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8" s="20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  <c r="AG1868" s="9"/>
      <c r="AH1868" s="9"/>
      <c r="AI1868" s="9"/>
      <c r="AJ1868" s="9"/>
      <c r="AK1868" s="21"/>
    </row>
    <row r="1869" spans="1:37" x14ac:dyDescent="0.3">
      <c r="A1869" s="3"/>
      <c r="B18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69" s="20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  <c r="AG1869" s="9"/>
      <c r="AH1869" s="9"/>
      <c r="AI1869" s="9"/>
      <c r="AJ1869" s="9"/>
      <c r="AK1869" s="21"/>
    </row>
    <row r="1870" spans="1:37" x14ac:dyDescent="0.3">
      <c r="A1870" s="3"/>
      <c r="B18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0" s="20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  <c r="AG1870" s="9"/>
      <c r="AH1870" s="9"/>
      <c r="AI1870" s="9"/>
      <c r="AJ1870" s="9"/>
      <c r="AK1870" s="21"/>
    </row>
    <row r="1871" spans="1:37" x14ac:dyDescent="0.3">
      <c r="A1871" s="3"/>
      <c r="B18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1" s="20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  <c r="AG1871" s="9"/>
      <c r="AH1871" s="9"/>
      <c r="AI1871" s="9"/>
      <c r="AJ1871" s="9"/>
      <c r="AK1871" s="21"/>
    </row>
    <row r="1872" spans="1:37" x14ac:dyDescent="0.3">
      <c r="A1872" s="3"/>
      <c r="B18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2" s="20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  <c r="AG1872" s="9"/>
      <c r="AH1872" s="9"/>
      <c r="AI1872" s="9"/>
      <c r="AJ1872" s="9"/>
      <c r="AK1872" s="21"/>
    </row>
    <row r="1873" spans="1:37" x14ac:dyDescent="0.3">
      <c r="A1873" s="3"/>
      <c r="B18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3" s="20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9"/>
      <c r="AG1873" s="9"/>
      <c r="AH1873" s="9"/>
      <c r="AI1873" s="9"/>
      <c r="AJ1873" s="9"/>
      <c r="AK1873" s="21"/>
    </row>
    <row r="1874" spans="1:37" x14ac:dyDescent="0.3">
      <c r="A1874" s="3"/>
      <c r="B18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4" s="20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9"/>
      <c r="AG1874" s="9"/>
      <c r="AH1874" s="9"/>
      <c r="AI1874" s="9"/>
      <c r="AJ1874" s="9"/>
      <c r="AK1874" s="21"/>
    </row>
    <row r="1875" spans="1:37" x14ac:dyDescent="0.3">
      <c r="A1875" s="3"/>
      <c r="B18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5" s="20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9"/>
      <c r="AG1875" s="9"/>
      <c r="AH1875" s="9"/>
      <c r="AI1875" s="9"/>
      <c r="AJ1875" s="9"/>
      <c r="AK1875" s="21"/>
    </row>
    <row r="1876" spans="1:37" x14ac:dyDescent="0.3">
      <c r="A1876" s="3"/>
      <c r="B18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6" s="20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9"/>
      <c r="AG1876" s="9"/>
      <c r="AH1876" s="9"/>
      <c r="AI1876" s="9"/>
      <c r="AJ1876" s="9"/>
      <c r="AK1876" s="21"/>
    </row>
    <row r="1877" spans="1:37" x14ac:dyDescent="0.3">
      <c r="A1877" s="3"/>
      <c r="B18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7" s="20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9"/>
      <c r="AG1877" s="9"/>
      <c r="AH1877" s="9"/>
      <c r="AI1877" s="9"/>
      <c r="AJ1877" s="9"/>
      <c r="AK1877" s="21"/>
    </row>
    <row r="1878" spans="1:37" x14ac:dyDescent="0.3">
      <c r="A1878" s="3"/>
      <c r="B18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8" s="20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9"/>
      <c r="AG1878" s="9"/>
      <c r="AH1878" s="9"/>
      <c r="AI1878" s="9"/>
      <c r="AJ1878" s="9"/>
      <c r="AK1878" s="21"/>
    </row>
    <row r="1879" spans="1:37" x14ac:dyDescent="0.3">
      <c r="A1879" s="3"/>
      <c r="B18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79" s="20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9"/>
      <c r="AG1879" s="9"/>
      <c r="AH1879" s="9"/>
      <c r="AI1879" s="9"/>
      <c r="AJ1879" s="9"/>
      <c r="AK1879" s="21"/>
    </row>
    <row r="1880" spans="1:37" x14ac:dyDescent="0.3">
      <c r="A1880" s="3"/>
      <c r="B18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0" s="20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9"/>
      <c r="AG1880" s="9"/>
      <c r="AH1880" s="9"/>
      <c r="AI1880" s="9"/>
      <c r="AJ1880" s="9"/>
      <c r="AK1880" s="21"/>
    </row>
    <row r="1881" spans="1:37" x14ac:dyDescent="0.3">
      <c r="A1881" s="3"/>
      <c r="B18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1" s="20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9"/>
      <c r="AG1881" s="9"/>
      <c r="AH1881" s="9"/>
      <c r="AI1881" s="9"/>
      <c r="AJ1881" s="9"/>
      <c r="AK1881" s="21"/>
    </row>
    <row r="1882" spans="1:37" x14ac:dyDescent="0.3">
      <c r="A1882" s="3"/>
      <c r="B18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2" s="20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9"/>
      <c r="AG1882" s="9"/>
      <c r="AH1882" s="9"/>
      <c r="AI1882" s="9"/>
      <c r="AJ1882" s="9"/>
      <c r="AK1882" s="21"/>
    </row>
    <row r="1883" spans="1:37" x14ac:dyDescent="0.3">
      <c r="A1883" s="3"/>
      <c r="B18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3" s="20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9"/>
      <c r="AG1883" s="9"/>
      <c r="AH1883" s="9"/>
      <c r="AI1883" s="9"/>
      <c r="AJ1883" s="9"/>
      <c r="AK1883" s="21"/>
    </row>
    <row r="1884" spans="1:37" x14ac:dyDescent="0.3">
      <c r="A1884" s="3"/>
      <c r="B18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4" s="20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9"/>
      <c r="AG1884" s="9"/>
      <c r="AH1884" s="9"/>
      <c r="AI1884" s="9"/>
      <c r="AJ1884" s="9"/>
      <c r="AK1884" s="21"/>
    </row>
    <row r="1885" spans="1:37" x14ac:dyDescent="0.3">
      <c r="A1885" s="3"/>
      <c r="B18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5" s="20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9"/>
      <c r="AG1885" s="9"/>
      <c r="AH1885" s="9"/>
      <c r="AI1885" s="9"/>
      <c r="AJ1885" s="9"/>
      <c r="AK1885" s="21"/>
    </row>
    <row r="1886" spans="1:37" x14ac:dyDescent="0.3">
      <c r="A1886" s="3"/>
      <c r="B18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6" s="20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9"/>
      <c r="AG1886" s="9"/>
      <c r="AH1886" s="9"/>
      <c r="AI1886" s="9"/>
      <c r="AJ1886" s="9"/>
      <c r="AK1886" s="21"/>
    </row>
    <row r="1887" spans="1:37" x14ac:dyDescent="0.3">
      <c r="A1887" s="3"/>
      <c r="B18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7" s="20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9"/>
      <c r="AG1887" s="9"/>
      <c r="AH1887" s="9"/>
      <c r="AI1887" s="9"/>
      <c r="AJ1887" s="9"/>
      <c r="AK1887" s="21"/>
    </row>
    <row r="1888" spans="1:37" x14ac:dyDescent="0.3">
      <c r="A1888" s="3"/>
      <c r="B18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8" s="20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9"/>
      <c r="AG1888" s="9"/>
      <c r="AH1888" s="9"/>
      <c r="AI1888" s="9"/>
      <c r="AJ1888" s="9"/>
      <c r="AK1888" s="21"/>
    </row>
    <row r="1889" spans="1:37" x14ac:dyDescent="0.3">
      <c r="A1889" s="3"/>
      <c r="B18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89" s="20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9"/>
      <c r="AG1889" s="9"/>
      <c r="AH1889" s="9"/>
      <c r="AI1889" s="9"/>
      <c r="AJ1889" s="9"/>
      <c r="AK1889" s="21"/>
    </row>
    <row r="1890" spans="1:37" x14ac:dyDescent="0.3">
      <c r="A1890" s="3"/>
      <c r="B18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0" s="20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9"/>
      <c r="AG1890" s="9"/>
      <c r="AH1890" s="9"/>
      <c r="AI1890" s="9"/>
      <c r="AJ1890" s="9"/>
      <c r="AK1890" s="21"/>
    </row>
    <row r="1891" spans="1:37" x14ac:dyDescent="0.3">
      <c r="A1891" s="3"/>
      <c r="B18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1" s="20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9"/>
      <c r="AG1891" s="9"/>
      <c r="AH1891" s="9"/>
      <c r="AI1891" s="9"/>
      <c r="AJ1891" s="9"/>
      <c r="AK1891" s="21"/>
    </row>
    <row r="1892" spans="1:37" x14ac:dyDescent="0.3">
      <c r="A1892" s="3"/>
      <c r="B18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2" s="20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9"/>
      <c r="AG1892" s="9"/>
      <c r="AH1892" s="9"/>
      <c r="AI1892" s="9"/>
      <c r="AJ1892" s="9"/>
      <c r="AK1892" s="21"/>
    </row>
    <row r="1893" spans="1:37" x14ac:dyDescent="0.3">
      <c r="A1893" s="3"/>
      <c r="B18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3" s="20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9"/>
      <c r="AG1893" s="9"/>
      <c r="AH1893" s="9"/>
      <c r="AI1893" s="9"/>
      <c r="AJ1893" s="9"/>
      <c r="AK1893" s="21"/>
    </row>
    <row r="1894" spans="1:37" x14ac:dyDescent="0.3">
      <c r="A1894" s="3"/>
      <c r="B18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4" s="20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9"/>
      <c r="AG1894" s="9"/>
      <c r="AH1894" s="9"/>
      <c r="AI1894" s="9"/>
      <c r="AJ1894" s="9"/>
      <c r="AK1894" s="21"/>
    </row>
    <row r="1895" spans="1:37" x14ac:dyDescent="0.3">
      <c r="A1895" s="3"/>
      <c r="B18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5" s="20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9"/>
      <c r="AG1895" s="9"/>
      <c r="AH1895" s="9"/>
      <c r="AI1895" s="9"/>
      <c r="AJ1895" s="9"/>
      <c r="AK1895" s="21"/>
    </row>
    <row r="1896" spans="1:37" x14ac:dyDescent="0.3">
      <c r="A1896" s="3"/>
      <c r="B18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6" s="20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  <c r="AG1896" s="9"/>
      <c r="AH1896" s="9"/>
      <c r="AI1896" s="9"/>
      <c r="AJ1896" s="9"/>
      <c r="AK1896" s="21"/>
    </row>
    <row r="1897" spans="1:37" x14ac:dyDescent="0.3">
      <c r="A1897" s="3"/>
      <c r="B18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7" s="20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9"/>
      <c r="AG1897" s="9"/>
      <c r="AH1897" s="9"/>
      <c r="AI1897" s="9"/>
      <c r="AJ1897" s="9"/>
      <c r="AK1897" s="21"/>
    </row>
    <row r="1898" spans="1:37" x14ac:dyDescent="0.3">
      <c r="A1898" s="3"/>
      <c r="B18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8" s="20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9"/>
      <c r="AG1898" s="9"/>
      <c r="AH1898" s="9"/>
      <c r="AI1898" s="9"/>
      <c r="AJ1898" s="9"/>
      <c r="AK1898" s="21"/>
    </row>
    <row r="1899" spans="1:37" x14ac:dyDescent="0.3">
      <c r="A1899" s="3"/>
      <c r="B18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899" s="20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9"/>
      <c r="AG1899" s="9"/>
      <c r="AH1899" s="9"/>
      <c r="AI1899" s="9"/>
      <c r="AJ1899" s="9"/>
      <c r="AK1899" s="21"/>
    </row>
    <row r="1900" spans="1:37" x14ac:dyDescent="0.3">
      <c r="A1900" s="3"/>
      <c r="B19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0" s="20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9"/>
      <c r="AG1900" s="9"/>
      <c r="AH1900" s="9"/>
      <c r="AI1900" s="9"/>
      <c r="AJ1900" s="9"/>
      <c r="AK1900" s="21"/>
    </row>
    <row r="1901" spans="1:37" x14ac:dyDescent="0.3">
      <c r="A1901" s="3"/>
      <c r="B19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1" s="20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9"/>
      <c r="AG1901" s="9"/>
      <c r="AH1901" s="9"/>
      <c r="AI1901" s="9"/>
      <c r="AJ1901" s="9"/>
      <c r="AK1901" s="21"/>
    </row>
    <row r="1902" spans="1:37" x14ac:dyDescent="0.3">
      <c r="A1902" s="3"/>
      <c r="B19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2" s="20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9"/>
      <c r="AG1902" s="9"/>
      <c r="AH1902" s="9"/>
      <c r="AI1902" s="9"/>
      <c r="AJ1902" s="9"/>
      <c r="AK1902" s="21"/>
    </row>
    <row r="1903" spans="1:37" x14ac:dyDescent="0.3">
      <c r="A1903" s="3"/>
      <c r="B19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3" s="20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9"/>
      <c r="AG1903" s="9"/>
      <c r="AH1903" s="9"/>
      <c r="AI1903" s="9"/>
      <c r="AJ1903" s="9"/>
      <c r="AK1903" s="21"/>
    </row>
    <row r="1904" spans="1:37" x14ac:dyDescent="0.3">
      <c r="A1904" s="3"/>
      <c r="B19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4" s="20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9"/>
      <c r="AG1904" s="9"/>
      <c r="AH1904" s="9"/>
      <c r="AI1904" s="9"/>
      <c r="AJ1904" s="9"/>
      <c r="AK1904" s="21"/>
    </row>
    <row r="1905" spans="1:37" x14ac:dyDescent="0.3">
      <c r="A1905" s="3"/>
      <c r="B19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5" s="20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9"/>
      <c r="AG1905" s="9"/>
      <c r="AH1905" s="9"/>
      <c r="AI1905" s="9"/>
      <c r="AJ1905" s="9"/>
      <c r="AK1905" s="21"/>
    </row>
    <row r="1906" spans="1:37" x14ac:dyDescent="0.3">
      <c r="A1906" s="3"/>
      <c r="B19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6" s="20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9"/>
      <c r="AG1906" s="9"/>
      <c r="AH1906" s="9"/>
      <c r="AI1906" s="9"/>
      <c r="AJ1906" s="9"/>
      <c r="AK1906" s="21"/>
    </row>
    <row r="1907" spans="1:37" x14ac:dyDescent="0.3">
      <c r="A1907" s="3"/>
      <c r="B19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7" s="20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9"/>
      <c r="AG1907" s="9"/>
      <c r="AH1907" s="9"/>
      <c r="AI1907" s="9"/>
      <c r="AJ1907" s="9"/>
      <c r="AK1907" s="21"/>
    </row>
    <row r="1908" spans="1:37" x14ac:dyDescent="0.3">
      <c r="A1908" s="3"/>
      <c r="B19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8" s="20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9"/>
      <c r="AG1908" s="9"/>
      <c r="AH1908" s="9"/>
      <c r="AI1908" s="9"/>
      <c r="AJ1908" s="9"/>
      <c r="AK1908" s="21"/>
    </row>
    <row r="1909" spans="1:37" x14ac:dyDescent="0.3">
      <c r="A1909" s="3"/>
      <c r="B19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09" s="20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9"/>
      <c r="AG1909" s="9"/>
      <c r="AH1909" s="9"/>
      <c r="AI1909" s="9"/>
      <c r="AJ1909" s="9"/>
      <c r="AK1909" s="21"/>
    </row>
    <row r="1910" spans="1:37" x14ac:dyDescent="0.3">
      <c r="A1910" s="3"/>
      <c r="B19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0" s="20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9"/>
      <c r="AG1910" s="9"/>
      <c r="AH1910" s="9"/>
      <c r="AI1910" s="9"/>
      <c r="AJ1910" s="9"/>
      <c r="AK1910" s="21"/>
    </row>
    <row r="1911" spans="1:37" x14ac:dyDescent="0.3">
      <c r="A1911" s="3"/>
      <c r="B19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1" s="20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9"/>
      <c r="AG1911" s="9"/>
      <c r="AH1911" s="9"/>
      <c r="AI1911" s="9"/>
      <c r="AJ1911" s="9"/>
      <c r="AK1911" s="21"/>
    </row>
    <row r="1912" spans="1:37" x14ac:dyDescent="0.3">
      <c r="A1912" s="3"/>
      <c r="B19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2" s="20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  <c r="AG1912" s="9"/>
      <c r="AH1912" s="9"/>
      <c r="AI1912" s="9"/>
      <c r="AJ1912" s="9"/>
      <c r="AK1912" s="21"/>
    </row>
    <row r="1913" spans="1:37" x14ac:dyDescent="0.3">
      <c r="A1913" s="3"/>
      <c r="B19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3" s="20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9"/>
      <c r="AG1913" s="9"/>
      <c r="AH1913" s="9"/>
      <c r="AI1913" s="9"/>
      <c r="AJ1913" s="9"/>
      <c r="AK1913" s="21"/>
    </row>
    <row r="1914" spans="1:37" x14ac:dyDescent="0.3">
      <c r="A1914" s="3"/>
      <c r="B19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4" s="20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9"/>
      <c r="AG1914" s="9"/>
      <c r="AH1914" s="9"/>
      <c r="AI1914" s="9"/>
      <c r="AJ1914" s="9"/>
      <c r="AK1914" s="21"/>
    </row>
    <row r="1915" spans="1:37" x14ac:dyDescent="0.3">
      <c r="A1915" s="3"/>
      <c r="B19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5" s="20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9"/>
      <c r="AG1915" s="9"/>
      <c r="AH1915" s="9"/>
      <c r="AI1915" s="9"/>
      <c r="AJ1915" s="9"/>
      <c r="AK1915" s="21"/>
    </row>
    <row r="1916" spans="1:37" x14ac:dyDescent="0.3">
      <c r="A1916" s="3"/>
      <c r="B19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6" s="20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9"/>
      <c r="AG1916" s="9"/>
      <c r="AH1916" s="9"/>
      <c r="AI1916" s="9"/>
      <c r="AJ1916" s="9"/>
      <c r="AK1916" s="21"/>
    </row>
    <row r="1917" spans="1:37" x14ac:dyDescent="0.3">
      <c r="A1917" s="3"/>
      <c r="B19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7" s="20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9"/>
      <c r="AG1917" s="9"/>
      <c r="AH1917" s="9"/>
      <c r="AI1917" s="9"/>
      <c r="AJ1917" s="9"/>
      <c r="AK1917" s="21"/>
    </row>
    <row r="1918" spans="1:37" x14ac:dyDescent="0.3">
      <c r="A1918" s="3"/>
      <c r="B19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8" s="20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9"/>
      <c r="AG1918" s="9"/>
      <c r="AH1918" s="9"/>
      <c r="AI1918" s="9"/>
      <c r="AJ1918" s="9"/>
      <c r="AK1918" s="21"/>
    </row>
    <row r="1919" spans="1:37" x14ac:dyDescent="0.3">
      <c r="A1919" s="3"/>
      <c r="B19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19" s="20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9"/>
      <c r="AG1919" s="9"/>
      <c r="AH1919" s="9"/>
      <c r="AI1919" s="9"/>
      <c r="AJ1919" s="9"/>
      <c r="AK1919" s="21"/>
    </row>
    <row r="1920" spans="1:37" x14ac:dyDescent="0.3">
      <c r="A1920" s="3"/>
      <c r="B19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0" s="20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9"/>
      <c r="AG1920" s="9"/>
      <c r="AH1920" s="9"/>
      <c r="AI1920" s="9"/>
      <c r="AJ1920" s="9"/>
      <c r="AK1920" s="21"/>
    </row>
    <row r="1921" spans="1:37" x14ac:dyDescent="0.3">
      <c r="A1921" s="3"/>
      <c r="B19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1" s="20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9"/>
      <c r="AG1921" s="9"/>
      <c r="AH1921" s="9"/>
      <c r="AI1921" s="9"/>
      <c r="AJ1921" s="9"/>
      <c r="AK1921" s="21"/>
    </row>
    <row r="1922" spans="1:37" x14ac:dyDescent="0.3">
      <c r="A1922" s="3"/>
      <c r="B19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2" s="20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9"/>
      <c r="AG1922" s="9"/>
      <c r="AH1922" s="9"/>
      <c r="AI1922" s="9"/>
      <c r="AJ1922" s="9"/>
      <c r="AK1922" s="21"/>
    </row>
    <row r="1923" spans="1:37" x14ac:dyDescent="0.3">
      <c r="A1923" s="3"/>
      <c r="B19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3" s="20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9"/>
      <c r="AG1923" s="9"/>
      <c r="AH1923" s="9"/>
      <c r="AI1923" s="9"/>
      <c r="AJ1923" s="9"/>
      <c r="AK1923" s="21"/>
    </row>
    <row r="1924" spans="1:37" x14ac:dyDescent="0.3">
      <c r="A1924" s="3"/>
      <c r="B19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4" s="20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9"/>
      <c r="AG1924" s="9"/>
      <c r="AH1924" s="9"/>
      <c r="AI1924" s="9"/>
      <c r="AJ1924" s="9"/>
      <c r="AK1924" s="21"/>
    </row>
    <row r="1925" spans="1:37" x14ac:dyDescent="0.3">
      <c r="A1925" s="3"/>
      <c r="B19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5" s="20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9"/>
      <c r="AG1925" s="9"/>
      <c r="AH1925" s="9"/>
      <c r="AI1925" s="9"/>
      <c r="AJ1925" s="9"/>
      <c r="AK1925" s="21"/>
    </row>
    <row r="1926" spans="1:37" x14ac:dyDescent="0.3">
      <c r="A1926" s="3"/>
      <c r="B19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6" s="20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9"/>
      <c r="AG1926" s="9"/>
      <c r="AH1926" s="9"/>
      <c r="AI1926" s="9"/>
      <c r="AJ1926" s="9"/>
      <c r="AK1926" s="21"/>
    </row>
    <row r="1927" spans="1:37" x14ac:dyDescent="0.3">
      <c r="A1927" s="3"/>
      <c r="B19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7" s="20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9"/>
      <c r="AG1927" s="9"/>
      <c r="AH1927" s="9"/>
      <c r="AI1927" s="9"/>
      <c r="AJ1927" s="9"/>
      <c r="AK1927" s="21"/>
    </row>
    <row r="1928" spans="1:37" x14ac:dyDescent="0.3">
      <c r="A1928" s="3"/>
      <c r="B19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8" s="20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9"/>
      <c r="AG1928" s="9"/>
      <c r="AH1928" s="9"/>
      <c r="AI1928" s="9"/>
      <c r="AJ1928" s="9"/>
      <c r="AK1928" s="21"/>
    </row>
    <row r="1929" spans="1:37" x14ac:dyDescent="0.3">
      <c r="A1929" s="3"/>
      <c r="B19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29" s="20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9"/>
      <c r="AG1929" s="9"/>
      <c r="AH1929" s="9"/>
      <c r="AI1929" s="9"/>
      <c r="AJ1929" s="9"/>
      <c r="AK1929" s="21"/>
    </row>
    <row r="1930" spans="1:37" x14ac:dyDescent="0.3">
      <c r="A1930" s="3"/>
      <c r="B19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0" s="20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9"/>
      <c r="AG1930" s="9"/>
      <c r="AH1930" s="9"/>
      <c r="AI1930" s="9"/>
      <c r="AJ1930" s="9"/>
      <c r="AK1930" s="21"/>
    </row>
    <row r="1931" spans="1:37" x14ac:dyDescent="0.3">
      <c r="A1931" s="3"/>
      <c r="B19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1" s="20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9"/>
      <c r="AG1931" s="9"/>
      <c r="AH1931" s="9"/>
      <c r="AI1931" s="9"/>
      <c r="AJ1931" s="9"/>
      <c r="AK1931" s="21"/>
    </row>
    <row r="1932" spans="1:37" x14ac:dyDescent="0.3">
      <c r="A1932" s="3"/>
      <c r="B19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2" s="20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9"/>
      <c r="AG1932" s="9"/>
      <c r="AH1932" s="9"/>
      <c r="AI1932" s="9"/>
      <c r="AJ1932" s="9"/>
      <c r="AK1932" s="21"/>
    </row>
    <row r="1933" spans="1:37" x14ac:dyDescent="0.3">
      <c r="A1933" s="3"/>
      <c r="B19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3" s="20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9"/>
      <c r="AG1933" s="9"/>
      <c r="AH1933" s="9"/>
      <c r="AI1933" s="9"/>
      <c r="AJ1933" s="9"/>
      <c r="AK1933" s="21"/>
    </row>
    <row r="1934" spans="1:37" x14ac:dyDescent="0.3">
      <c r="A1934" s="3"/>
      <c r="B19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4" s="20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9"/>
      <c r="AG1934" s="9"/>
      <c r="AH1934" s="9"/>
      <c r="AI1934" s="9"/>
      <c r="AJ1934" s="9"/>
      <c r="AK1934" s="21"/>
    </row>
    <row r="1935" spans="1:37" x14ac:dyDescent="0.3">
      <c r="A1935" s="3"/>
      <c r="B19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5" s="20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9"/>
      <c r="AG1935" s="9"/>
      <c r="AH1935" s="9"/>
      <c r="AI1935" s="9"/>
      <c r="AJ1935" s="9"/>
      <c r="AK1935" s="21"/>
    </row>
    <row r="1936" spans="1:37" x14ac:dyDescent="0.3">
      <c r="A1936" s="3"/>
      <c r="B19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6" s="20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9"/>
      <c r="AG1936" s="9"/>
      <c r="AH1936" s="9"/>
      <c r="AI1936" s="9"/>
      <c r="AJ1936" s="9"/>
      <c r="AK1936" s="21"/>
    </row>
    <row r="1937" spans="1:37" x14ac:dyDescent="0.3">
      <c r="A1937" s="3"/>
      <c r="B19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7" s="20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9"/>
      <c r="AG1937" s="9"/>
      <c r="AH1937" s="9"/>
      <c r="AI1937" s="9"/>
      <c r="AJ1937" s="9"/>
      <c r="AK1937" s="21"/>
    </row>
    <row r="1938" spans="1:37" x14ac:dyDescent="0.3">
      <c r="A1938" s="3"/>
      <c r="B19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8" s="20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9"/>
      <c r="AG1938" s="9"/>
      <c r="AH1938" s="9"/>
      <c r="AI1938" s="9"/>
      <c r="AJ1938" s="9"/>
      <c r="AK1938" s="21"/>
    </row>
    <row r="1939" spans="1:37" x14ac:dyDescent="0.3">
      <c r="A1939" s="3"/>
      <c r="B19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39" s="20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9"/>
      <c r="AG1939" s="9"/>
      <c r="AH1939" s="9"/>
      <c r="AI1939" s="9"/>
      <c r="AJ1939" s="9"/>
      <c r="AK1939" s="21"/>
    </row>
    <row r="1940" spans="1:37" x14ac:dyDescent="0.3">
      <c r="A1940" s="3"/>
      <c r="B19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0" s="20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9"/>
      <c r="AG1940" s="9"/>
      <c r="AH1940" s="9"/>
      <c r="AI1940" s="9"/>
      <c r="AJ1940" s="9"/>
      <c r="AK1940" s="21"/>
    </row>
    <row r="1941" spans="1:37" x14ac:dyDescent="0.3">
      <c r="A1941" s="3"/>
      <c r="B19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1" s="20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9"/>
      <c r="AG1941" s="9"/>
      <c r="AH1941" s="9"/>
      <c r="AI1941" s="9"/>
      <c r="AJ1941" s="9"/>
      <c r="AK1941" s="21"/>
    </row>
    <row r="1942" spans="1:37" x14ac:dyDescent="0.3">
      <c r="A1942" s="3"/>
      <c r="B19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2" s="20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  <c r="AG1942" s="9"/>
      <c r="AH1942" s="9"/>
      <c r="AI1942" s="9"/>
      <c r="AJ1942" s="9"/>
      <c r="AK1942" s="21"/>
    </row>
    <row r="1943" spans="1:37" x14ac:dyDescent="0.3">
      <c r="A1943" s="3"/>
      <c r="B19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3" s="20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9"/>
      <c r="AG1943" s="9"/>
      <c r="AH1943" s="9"/>
      <c r="AI1943" s="9"/>
      <c r="AJ1943" s="9"/>
      <c r="AK1943" s="21"/>
    </row>
    <row r="1944" spans="1:37" x14ac:dyDescent="0.3">
      <c r="A1944" s="3"/>
      <c r="B19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4" s="20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9"/>
      <c r="AG1944" s="9"/>
      <c r="AH1944" s="9"/>
      <c r="AI1944" s="9"/>
      <c r="AJ1944" s="9"/>
      <c r="AK1944" s="21"/>
    </row>
    <row r="1945" spans="1:37" x14ac:dyDescent="0.3">
      <c r="A1945" s="3"/>
      <c r="B19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5" s="20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  <c r="AG1945" s="9"/>
      <c r="AH1945" s="9"/>
      <c r="AI1945" s="9"/>
      <c r="AJ1945" s="9"/>
      <c r="AK1945" s="21"/>
    </row>
    <row r="1946" spans="1:37" x14ac:dyDescent="0.3">
      <c r="A1946" s="3"/>
      <c r="B19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6" s="20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9"/>
      <c r="AG1946" s="9"/>
      <c r="AH1946" s="9"/>
      <c r="AI1946" s="9"/>
      <c r="AJ1946" s="9"/>
      <c r="AK1946" s="21"/>
    </row>
    <row r="1947" spans="1:37" x14ac:dyDescent="0.3">
      <c r="A1947" s="3"/>
      <c r="B19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7" s="20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9"/>
      <c r="AG1947" s="9"/>
      <c r="AH1947" s="9"/>
      <c r="AI1947" s="9"/>
      <c r="AJ1947" s="9"/>
      <c r="AK1947" s="21"/>
    </row>
    <row r="1948" spans="1:37" x14ac:dyDescent="0.3">
      <c r="A1948" s="3"/>
      <c r="B19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8" s="20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9"/>
      <c r="AG1948" s="9"/>
      <c r="AH1948" s="9"/>
      <c r="AI1948" s="9"/>
      <c r="AJ1948" s="9"/>
      <c r="AK1948" s="21"/>
    </row>
    <row r="1949" spans="1:37" x14ac:dyDescent="0.3">
      <c r="A1949" s="3"/>
      <c r="B19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49" s="20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9"/>
      <c r="AG1949" s="9"/>
      <c r="AH1949" s="9"/>
      <c r="AI1949" s="9"/>
      <c r="AJ1949" s="9"/>
      <c r="AK1949" s="21"/>
    </row>
    <row r="1950" spans="1:37" x14ac:dyDescent="0.3">
      <c r="A1950" s="3"/>
      <c r="B19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0" s="20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9"/>
      <c r="AG1950" s="9"/>
      <c r="AH1950" s="9"/>
      <c r="AI1950" s="9"/>
      <c r="AJ1950" s="9"/>
      <c r="AK1950" s="21"/>
    </row>
    <row r="1951" spans="1:37" x14ac:dyDescent="0.3">
      <c r="A1951" s="3"/>
      <c r="B19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1" s="20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9"/>
      <c r="AG1951" s="9"/>
      <c r="AH1951" s="9"/>
      <c r="AI1951" s="9"/>
      <c r="AJ1951" s="9"/>
      <c r="AK1951" s="21"/>
    </row>
    <row r="1952" spans="1:37" x14ac:dyDescent="0.3">
      <c r="A1952" s="3"/>
      <c r="B19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2" s="20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9"/>
      <c r="AG1952" s="9"/>
      <c r="AH1952" s="9"/>
      <c r="AI1952" s="9"/>
      <c r="AJ1952" s="9"/>
      <c r="AK1952" s="21"/>
    </row>
    <row r="1953" spans="1:37" x14ac:dyDescent="0.3">
      <c r="A1953" s="3"/>
      <c r="B19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3" s="20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9"/>
      <c r="AG1953" s="9"/>
      <c r="AH1953" s="9"/>
      <c r="AI1953" s="9"/>
      <c r="AJ1953" s="9"/>
      <c r="AK1953" s="21"/>
    </row>
    <row r="1954" spans="1:37" x14ac:dyDescent="0.3">
      <c r="A1954" s="3"/>
      <c r="B19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4" s="20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  <c r="AG1954" s="9"/>
      <c r="AH1954" s="9"/>
      <c r="AI1954" s="9"/>
      <c r="AJ1954" s="9"/>
      <c r="AK1954" s="21"/>
    </row>
    <row r="1955" spans="1:37" x14ac:dyDescent="0.3">
      <c r="A1955" s="3"/>
      <c r="B19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5" s="20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9"/>
      <c r="AG1955" s="9"/>
      <c r="AH1955" s="9"/>
      <c r="AI1955" s="9"/>
      <c r="AJ1955" s="9"/>
      <c r="AK1955" s="21"/>
    </row>
    <row r="1956" spans="1:37" x14ac:dyDescent="0.3">
      <c r="A1956" s="3"/>
      <c r="B19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6" s="20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9"/>
      <c r="AG1956" s="9"/>
      <c r="AH1956" s="9"/>
      <c r="AI1956" s="9"/>
      <c r="AJ1956" s="9"/>
      <c r="AK1956" s="21"/>
    </row>
    <row r="1957" spans="1:37" x14ac:dyDescent="0.3">
      <c r="A1957" s="3"/>
      <c r="B19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7" s="20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9"/>
      <c r="AG1957" s="9"/>
      <c r="AH1957" s="9"/>
      <c r="AI1957" s="9"/>
      <c r="AJ1957" s="9"/>
      <c r="AK1957" s="21"/>
    </row>
    <row r="1958" spans="1:37" x14ac:dyDescent="0.3">
      <c r="A1958" s="3"/>
      <c r="B19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8" s="20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9"/>
      <c r="AG1958" s="9"/>
      <c r="AH1958" s="9"/>
      <c r="AI1958" s="9"/>
      <c r="AJ1958" s="9"/>
      <c r="AK1958" s="21"/>
    </row>
    <row r="1959" spans="1:37" x14ac:dyDescent="0.3">
      <c r="A1959" s="3"/>
      <c r="B19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59" s="20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  <c r="AG1959" s="9"/>
      <c r="AH1959" s="9"/>
      <c r="AI1959" s="9"/>
      <c r="AJ1959" s="9"/>
      <c r="AK1959" s="21"/>
    </row>
    <row r="1960" spans="1:37" x14ac:dyDescent="0.3">
      <c r="A1960" s="3"/>
      <c r="B19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0" s="20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9"/>
      <c r="AG1960" s="9"/>
      <c r="AH1960" s="9"/>
      <c r="AI1960" s="9"/>
      <c r="AJ1960" s="9"/>
      <c r="AK1960" s="21"/>
    </row>
    <row r="1961" spans="1:37" x14ac:dyDescent="0.3">
      <c r="A1961" s="3"/>
      <c r="B19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1" s="20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9"/>
      <c r="AG1961" s="9"/>
      <c r="AH1961" s="9"/>
      <c r="AI1961" s="9"/>
      <c r="AJ1961" s="9"/>
      <c r="AK1961" s="21"/>
    </row>
    <row r="1962" spans="1:37" x14ac:dyDescent="0.3">
      <c r="A1962" s="3"/>
      <c r="B19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2" s="20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9"/>
      <c r="AG1962" s="9"/>
      <c r="AH1962" s="9"/>
      <c r="AI1962" s="9"/>
      <c r="AJ1962" s="9"/>
      <c r="AK1962" s="21"/>
    </row>
    <row r="1963" spans="1:37" x14ac:dyDescent="0.3">
      <c r="A1963" s="3"/>
      <c r="B19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3" s="20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9"/>
      <c r="AG1963" s="9"/>
      <c r="AH1963" s="9"/>
      <c r="AI1963" s="9"/>
      <c r="AJ1963" s="9"/>
      <c r="AK1963" s="21"/>
    </row>
    <row r="1964" spans="1:37" x14ac:dyDescent="0.3">
      <c r="A1964" s="3"/>
      <c r="B19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4" s="20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9"/>
      <c r="AG1964" s="9"/>
      <c r="AH1964" s="9"/>
      <c r="AI1964" s="9"/>
      <c r="AJ1964" s="9"/>
      <c r="AK1964" s="21"/>
    </row>
    <row r="1965" spans="1:37" x14ac:dyDescent="0.3">
      <c r="A1965" s="3"/>
      <c r="B19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5" s="20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9"/>
      <c r="AG1965" s="9"/>
      <c r="AH1965" s="9"/>
      <c r="AI1965" s="9"/>
      <c r="AJ1965" s="9"/>
      <c r="AK1965" s="21"/>
    </row>
    <row r="1966" spans="1:37" x14ac:dyDescent="0.3">
      <c r="A1966" s="3"/>
      <c r="B19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6" s="20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9"/>
      <c r="AG1966" s="9"/>
      <c r="AH1966" s="9"/>
      <c r="AI1966" s="9"/>
      <c r="AJ1966" s="9"/>
      <c r="AK1966" s="21"/>
    </row>
    <row r="1967" spans="1:37" x14ac:dyDescent="0.3">
      <c r="A1967" s="3"/>
      <c r="B19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7" s="20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9"/>
      <c r="AG1967" s="9"/>
      <c r="AH1967" s="9"/>
      <c r="AI1967" s="9"/>
      <c r="AJ1967" s="9"/>
      <c r="AK1967" s="21"/>
    </row>
    <row r="1968" spans="1:37" x14ac:dyDescent="0.3">
      <c r="A1968" s="3"/>
      <c r="B19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8" s="20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9"/>
      <c r="AG1968" s="9"/>
      <c r="AH1968" s="9"/>
      <c r="AI1968" s="9"/>
      <c r="AJ1968" s="9"/>
      <c r="AK1968" s="21"/>
    </row>
    <row r="1969" spans="1:37" x14ac:dyDescent="0.3">
      <c r="A1969" s="3"/>
      <c r="B19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69" s="20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9"/>
      <c r="AG1969" s="9"/>
      <c r="AH1969" s="9"/>
      <c r="AI1969" s="9"/>
      <c r="AJ1969" s="9"/>
      <c r="AK1969" s="21"/>
    </row>
    <row r="1970" spans="1:37" x14ac:dyDescent="0.3">
      <c r="A1970" s="3"/>
      <c r="B19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0" s="20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9"/>
      <c r="AG1970" s="9"/>
      <c r="AH1970" s="9"/>
      <c r="AI1970" s="9"/>
      <c r="AJ1970" s="9"/>
      <c r="AK1970" s="21"/>
    </row>
    <row r="1971" spans="1:37" x14ac:dyDescent="0.3">
      <c r="A1971" s="3"/>
      <c r="B19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1" s="20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  <c r="AG1971" s="9"/>
      <c r="AH1971" s="9"/>
      <c r="AI1971" s="9"/>
      <c r="AJ1971" s="9"/>
      <c r="AK1971" s="21"/>
    </row>
    <row r="1972" spans="1:37" x14ac:dyDescent="0.3">
      <c r="A1972" s="3"/>
      <c r="B19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2" s="20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9"/>
      <c r="AG1972" s="9"/>
      <c r="AH1972" s="9"/>
      <c r="AI1972" s="9"/>
      <c r="AJ1972" s="9"/>
      <c r="AK1972" s="21"/>
    </row>
    <row r="1973" spans="1:37" x14ac:dyDescent="0.3">
      <c r="A1973" s="3"/>
      <c r="B19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3" s="20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9"/>
      <c r="AG1973" s="9"/>
      <c r="AH1973" s="9"/>
      <c r="AI1973" s="9"/>
      <c r="AJ1973" s="9"/>
      <c r="AK1973" s="21"/>
    </row>
    <row r="1974" spans="1:37" x14ac:dyDescent="0.3">
      <c r="A1974" s="3"/>
      <c r="B19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4" s="20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9"/>
      <c r="AG1974" s="9"/>
      <c r="AH1974" s="9"/>
      <c r="AI1974" s="9"/>
      <c r="AJ1974" s="9"/>
      <c r="AK1974" s="21"/>
    </row>
    <row r="1975" spans="1:37" x14ac:dyDescent="0.3">
      <c r="A1975" s="3"/>
      <c r="B19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5" s="20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9"/>
      <c r="AG1975" s="9"/>
      <c r="AH1975" s="9"/>
      <c r="AI1975" s="9"/>
      <c r="AJ1975" s="9"/>
      <c r="AK1975" s="21"/>
    </row>
    <row r="1976" spans="1:37" x14ac:dyDescent="0.3">
      <c r="A1976" s="3"/>
      <c r="B19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6" s="20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9"/>
      <c r="AG1976" s="9"/>
      <c r="AH1976" s="9"/>
      <c r="AI1976" s="9"/>
      <c r="AJ1976" s="9"/>
      <c r="AK1976" s="21"/>
    </row>
    <row r="1977" spans="1:37" x14ac:dyDescent="0.3">
      <c r="A1977" s="3"/>
      <c r="B19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7" s="20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9"/>
      <c r="AG1977" s="9"/>
      <c r="AH1977" s="9"/>
      <c r="AI1977" s="9"/>
      <c r="AJ1977" s="9"/>
      <c r="AK1977" s="21"/>
    </row>
    <row r="1978" spans="1:37" x14ac:dyDescent="0.3">
      <c r="A1978" s="3"/>
      <c r="B19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8" s="20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9"/>
      <c r="AG1978" s="9"/>
      <c r="AH1978" s="9"/>
      <c r="AI1978" s="9"/>
      <c r="AJ1978" s="9"/>
      <c r="AK1978" s="21"/>
    </row>
    <row r="1979" spans="1:37" x14ac:dyDescent="0.3">
      <c r="A1979" s="3"/>
      <c r="B19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79" s="20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9"/>
      <c r="AG1979" s="9"/>
      <c r="AH1979" s="9"/>
      <c r="AI1979" s="9"/>
      <c r="AJ1979" s="9"/>
      <c r="AK1979" s="21"/>
    </row>
    <row r="1980" spans="1:37" x14ac:dyDescent="0.3">
      <c r="A1980" s="3"/>
      <c r="B19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0" s="20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9"/>
      <c r="AG1980" s="9"/>
      <c r="AH1980" s="9"/>
      <c r="AI1980" s="9"/>
      <c r="AJ1980" s="9"/>
      <c r="AK1980" s="21"/>
    </row>
    <row r="1981" spans="1:37" x14ac:dyDescent="0.3">
      <c r="A1981" s="3"/>
      <c r="B19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1" s="20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9"/>
      <c r="AG1981" s="9"/>
      <c r="AH1981" s="9"/>
      <c r="AI1981" s="9"/>
      <c r="AJ1981" s="9"/>
      <c r="AK1981" s="21"/>
    </row>
    <row r="1982" spans="1:37" x14ac:dyDescent="0.3">
      <c r="A1982" s="3"/>
      <c r="B19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2" s="20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  <c r="AG1982" s="9"/>
      <c r="AH1982" s="9"/>
      <c r="AI1982" s="9"/>
      <c r="AJ1982" s="9"/>
      <c r="AK1982" s="21"/>
    </row>
    <row r="1983" spans="1:37" x14ac:dyDescent="0.3">
      <c r="A1983" s="3"/>
      <c r="B19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3" s="20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9"/>
      <c r="AG1983" s="9"/>
      <c r="AH1983" s="9"/>
      <c r="AI1983" s="9"/>
      <c r="AJ1983" s="9"/>
      <c r="AK1983" s="21"/>
    </row>
    <row r="1984" spans="1:37" x14ac:dyDescent="0.3">
      <c r="A1984" s="3"/>
      <c r="B19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4" s="20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9"/>
      <c r="AG1984" s="9"/>
      <c r="AH1984" s="9"/>
      <c r="AI1984" s="9"/>
      <c r="AJ1984" s="9"/>
      <c r="AK1984" s="21"/>
    </row>
    <row r="1985" spans="1:37" x14ac:dyDescent="0.3">
      <c r="A1985" s="3"/>
      <c r="B19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5" s="20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9"/>
      <c r="AG1985" s="9"/>
      <c r="AH1985" s="9"/>
      <c r="AI1985" s="9"/>
      <c r="AJ1985" s="9"/>
      <c r="AK1985" s="21"/>
    </row>
    <row r="1986" spans="1:37" x14ac:dyDescent="0.3">
      <c r="A1986" s="3"/>
      <c r="B19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6" s="20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  <c r="AG1986" s="9"/>
      <c r="AH1986" s="9"/>
      <c r="AI1986" s="9"/>
      <c r="AJ1986" s="9"/>
      <c r="AK1986" s="21"/>
    </row>
    <row r="1987" spans="1:37" x14ac:dyDescent="0.3">
      <c r="A1987" s="3"/>
      <c r="B19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7" s="20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9"/>
      <c r="AG1987" s="9"/>
      <c r="AH1987" s="9"/>
      <c r="AI1987" s="9"/>
      <c r="AJ1987" s="9"/>
      <c r="AK1987" s="21"/>
    </row>
    <row r="1988" spans="1:37" x14ac:dyDescent="0.3">
      <c r="A1988" s="3"/>
      <c r="B19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8" s="20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  <c r="AG1988" s="9"/>
      <c r="AH1988" s="9"/>
      <c r="AI1988" s="9"/>
      <c r="AJ1988" s="9"/>
      <c r="AK1988" s="21"/>
    </row>
    <row r="1989" spans="1:37" x14ac:dyDescent="0.3">
      <c r="A1989" s="3"/>
      <c r="B19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89" s="20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9"/>
      <c r="AG1989" s="9"/>
      <c r="AH1989" s="9"/>
      <c r="AI1989" s="9"/>
      <c r="AJ1989" s="9"/>
      <c r="AK1989" s="21"/>
    </row>
    <row r="1990" spans="1:37" x14ac:dyDescent="0.3">
      <c r="A1990" s="3"/>
      <c r="B19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0" s="20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9"/>
      <c r="AG1990" s="9"/>
      <c r="AH1990" s="9"/>
      <c r="AI1990" s="9"/>
      <c r="AJ1990" s="9"/>
      <c r="AK1990" s="21"/>
    </row>
    <row r="1991" spans="1:37" x14ac:dyDescent="0.3">
      <c r="A1991" s="3"/>
      <c r="B19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1" s="20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9"/>
      <c r="AG1991" s="9"/>
      <c r="AH1991" s="9"/>
      <c r="AI1991" s="9"/>
      <c r="AJ1991" s="9"/>
      <c r="AK1991" s="21"/>
    </row>
    <row r="1992" spans="1:37" x14ac:dyDescent="0.3">
      <c r="A1992" s="3"/>
      <c r="B19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2" s="20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9"/>
      <c r="AG1992" s="9"/>
      <c r="AH1992" s="9"/>
      <c r="AI1992" s="9"/>
      <c r="AJ1992" s="9"/>
      <c r="AK1992" s="21"/>
    </row>
    <row r="1993" spans="1:37" x14ac:dyDescent="0.3">
      <c r="A1993" s="3"/>
      <c r="B19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3" s="20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9"/>
      <c r="AG1993" s="9"/>
      <c r="AH1993" s="9"/>
      <c r="AI1993" s="9"/>
      <c r="AJ1993" s="9"/>
      <c r="AK1993" s="21"/>
    </row>
    <row r="1994" spans="1:37" x14ac:dyDescent="0.3">
      <c r="A1994" s="3"/>
      <c r="B19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4" s="20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9"/>
      <c r="AG1994" s="9"/>
      <c r="AH1994" s="9"/>
      <c r="AI1994" s="9"/>
      <c r="AJ1994" s="9"/>
      <c r="AK1994" s="21"/>
    </row>
    <row r="1995" spans="1:37" x14ac:dyDescent="0.3">
      <c r="A1995" s="3"/>
      <c r="B19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5" s="20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9"/>
      <c r="AG1995" s="9"/>
      <c r="AH1995" s="9"/>
      <c r="AI1995" s="9"/>
      <c r="AJ1995" s="9"/>
      <c r="AK1995" s="21"/>
    </row>
    <row r="1996" spans="1:37" x14ac:dyDescent="0.3">
      <c r="A1996" s="3"/>
      <c r="B19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6" s="20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9"/>
      <c r="AG1996" s="9"/>
      <c r="AH1996" s="9"/>
      <c r="AI1996" s="9"/>
      <c r="AJ1996" s="9"/>
      <c r="AK1996" s="21"/>
    </row>
    <row r="1997" spans="1:37" x14ac:dyDescent="0.3">
      <c r="A1997" s="3"/>
      <c r="B19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7" s="20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9"/>
      <c r="AG1997" s="9"/>
      <c r="AH1997" s="9"/>
      <c r="AI1997" s="9"/>
      <c r="AJ1997" s="9"/>
      <c r="AK1997" s="21"/>
    </row>
    <row r="1998" spans="1:37" x14ac:dyDescent="0.3">
      <c r="A1998" s="3"/>
      <c r="B19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8" s="20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9"/>
      <c r="AG1998" s="9"/>
      <c r="AH1998" s="9"/>
      <c r="AI1998" s="9"/>
      <c r="AJ1998" s="9"/>
      <c r="AK1998" s="21"/>
    </row>
    <row r="1999" spans="1:37" x14ac:dyDescent="0.3">
      <c r="A1999" s="3"/>
      <c r="B19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1999" s="20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9"/>
      <c r="AG1999" s="9"/>
      <c r="AH1999" s="9"/>
      <c r="AI1999" s="9"/>
      <c r="AJ1999" s="9"/>
      <c r="AK1999" s="21"/>
    </row>
    <row r="2000" spans="1:37" x14ac:dyDescent="0.3">
      <c r="A2000" s="3"/>
      <c r="B20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0" s="20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9"/>
      <c r="AG2000" s="9"/>
      <c r="AH2000" s="9"/>
      <c r="AI2000" s="9"/>
      <c r="AJ2000" s="9"/>
      <c r="AK2000" s="21"/>
    </row>
    <row r="2001" spans="1:37" x14ac:dyDescent="0.3">
      <c r="A2001" s="3"/>
      <c r="B20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1" s="20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9"/>
      <c r="AG2001" s="9"/>
      <c r="AH2001" s="9"/>
      <c r="AI2001" s="9"/>
      <c r="AJ2001" s="9"/>
      <c r="AK2001" s="21"/>
    </row>
    <row r="2002" spans="1:37" x14ac:dyDescent="0.3">
      <c r="A2002" s="3"/>
      <c r="B20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2" s="20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9"/>
      <c r="AG2002" s="9"/>
      <c r="AH2002" s="9"/>
      <c r="AI2002" s="9"/>
      <c r="AJ2002" s="9"/>
      <c r="AK2002" s="21"/>
    </row>
    <row r="2003" spans="1:37" x14ac:dyDescent="0.3">
      <c r="A2003" s="3"/>
      <c r="B20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3" s="20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9"/>
      <c r="AG2003" s="9"/>
      <c r="AH2003" s="9"/>
      <c r="AI2003" s="9"/>
      <c r="AJ2003" s="9"/>
      <c r="AK2003" s="21"/>
    </row>
    <row r="2004" spans="1:37" x14ac:dyDescent="0.3">
      <c r="A2004" s="3"/>
      <c r="B20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4" s="20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9"/>
      <c r="AG2004" s="9"/>
      <c r="AH2004" s="9"/>
      <c r="AI2004" s="9"/>
      <c r="AJ2004" s="9"/>
      <c r="AK2004" s="21"/>
    </row>
    <row r="2005" spans="1:37" x14ac:dyDescent="0.3">
      <c r="A2005" s="3"/>
      <c r="B20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5" s="20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9"/>
      <c r="AG2005" s="9"/>
      <c r="AH2005" s="9"/>
      <c r="AI2005" s="9"/>
      <c r="AJ2005" s="9"/>
      <c r="AK2005" s="21"/>
    </row>
    <row r="2006" spans="1:37" x14ac:dyDescent="0.3">
      <c r="A2006" s="3"/>
      <c r="B20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6" s="20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9"/>
      <c r="AG2006" s="9"/>
      <c r="AH2006" s="9"/>
      <c r="AI2006" s="9"/>
      <c r="AJ2006" s="9"/>
      <c r="AK2006" s="21"/>
    </row>
    <row r="2007" spans="1:37" x14ac:dyDescent="0.3">
      <c r="A2007" s="3"/>
      <c r="B20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7" s="20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9"/>
      <c r="AG2007" s="9"/>
      <c r="AH2007" s="9"/>
      <c r="AI2007" s="9"/>
      <c r="AJ2007" s="9"/>
      <c r="AK2007" s="21"/>
    </row>
    <row r="2008" spans="1:37" x14ac:dyDescent="0.3">
      <c r="A2008" s="3"/>
      <c r="B20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8" s="20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9"/>
      <c r="AG2008" s="9"/>
      <c r="AH2008" s="9"/>
      <c r="AI2008" s="9"/>
      <c r="AJ2008" s="9"/>
      <c r="AK2008" s="21"/>
    </row>
    <row r="2009" spans="1:37" x14ac:dyDescent="0.3">
      <c r="A2009" s="3"/>
      <c r="B20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09" s="20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9"/>
      <c r="AG2009" s="9"/>
      <c r="AH2009" s="9"/>
      <c r="AI2009" s="9"/>
      <c r="AJ2009" s="9"/>
      <c r="AK2009" s="21"/>
    </row>
    <row r="2010" spans="1:37" x14ac:dyDescent="0.3">
      <c r="A2010" s="3"/>
      <c r="B20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0" s="20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9"/>
      <c r="AG2010" s="9"/>
      <c r="AH2010" s="9"/>
      <c r="AI2010" s="9"/>
      <c r="AJ2010" s="9"/>
      <c r="AK2010" s="21"/>
    </row>
    <row r="2011" spans="1:37" x14ac:dyDescent="0.3">
      <c r="A2011" s="3"/>
      <c r="B20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1" s="20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9"/>
      <c r="AG2011" s="9"/>
      <c r="AH2011" s="9"/>
      <c r="AI2011" s="9"/>
      <c r="AJ2011" s="9"/>
      <c r="AK2011" s="21"/>
    </row>
    <row r="2012" spans="1:37" x14ac:dyDescent="0.3">
      <c r="A2012" s="3"/>
      <c r="B20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2" s="20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9"/>
      <c r="AG2012" s="9"/>
      <c r="AH2012" s="9"/>
      <c r="AI2012" s="9"/>
      <c r="AJ2012" s="9"/>
      <c r="AK2012" s="21"/>
    </row>
    <row r="2013" spans="1:37" x14ac:dyDescent="0.3">
      <c r="A2013" s="3"/>
      <c r="B20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3" s="20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9"/>
      <c r="AG2013" s="9"/>
      <c r="AH2013" s="9"/>
      <c r="AI2013" s="9"/>
      <c r="AJ2013" s="9"/>
      <c r="AK2013" s="21"/>
    </row>
    <row r="2014" spans="1:37" x14ac:dyDescent="0.3">
      <c r="A2014" s="3"/>
      <c r="B201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4" s="20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9"/>
      <c r="AG2014" s="9"/>
      <c r="AH2014" s="9"/>
      <c r="AI2014" s="9"/>
      <c r="AJ2014" s="9"/>
      <c r="AK2014" s="21"/>
    </row>
    <row r="2015" spans="1:37" x14ac:dyDescent="0.3">
      <c r="A2015" s="3"/>
      <c r="B201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5" s="20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  <c r="AG2015" s="9"/>
      <c r="AH2015" s="9"/>
      <c r="AI2015" s="9"/>
      <c r="AJ2015" s="9"/>
      <c r="AK2015" s="21"/>
    </row>
    <row r="2016" spans="1:37" x14ac:dyDescent="0.3">
      <c r="A2016" s="3"/>
      <c r="B201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6" s="20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9"/>
      <c r="AG2016" s="9"/>
      <c r="AH2016" s="9"/>
      <c r="AI2016" s="9"/>
      <c r="AJ2016" s="9"/>
      <c r="AK2016" s="21"/>
    </row>
    <row r="2017" spans="1:37" x14ac:dyDescent="0.3">
      <c r="A2017" s="3"/>
      <c r="B201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7" s="20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9"/>
      <c r="AG2017" s="9"/>
      <c r="AH2017" s="9"/>
      <c r="AI2017" s="9"/>
      <c r="AJ2017" s="9"/>
      <c r="AK2017" s="21"/>
    </row>
    <row r="2018" spans="1:37" x14ac:dyDescent="0.3">
      <c r="A2018" s="3"/>
      <c r="B201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8" s="20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9"/>
      <c r="AG2018" s="9"/>
      <c r="AH2018" s="9"/>
      <c r="AI2018" s="9"/>
      <c r="AJ2018" s="9"/>
      <c r="AK2018" s="21"/>
    </row>
    <row r="2019" spans="1:37" x14ac:dyDescent="0.3">
      <c r="A2019" s="3"/>
      <c r="B201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19" s="20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9"/>
      <c r="AG2019" s="9"/>
      <c r="AH2019" s="9"/>
      <c r="AI2019" s="9"/>
      <c r="AJ2019" s="9"/>
      <c r="AK2019" s="21"/>
    </row>
    <row r="2020" spans="1:37" x14ac:dyDescent="0.3">
      <c r="A2020" s="3"/>
      <c r="B202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0" s="20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9"/>
      <c r="AG2020" s="9"/>
      <c r="AH2020" s="9"/>
      <c r="AI2020" s="9"/>
      <c r="AJ2020" s="9"/>
      <c r="AK2020" s="21"/>
    </row>
    <row r="2021" spans="1:37" x14ac:dyDescent="0.3">
      <c r="A2021" s="3"/>
      <c r="B202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1" s="20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9"/>
      <c r="AG2021" s="9"/>
      <c r="AH2021" s="9"/>
      <c r="AI2021" s="9"/>
      <c r="AJ2021" s="9"/>
      <c r="AK2021" s="21"/>
    </row>
    <row r="2022" spans="1:37" x14ac:dyDescent="0.3">
      <c r="A2022" s="3"/>
      <c r="B202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2" s="20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9"/>
      <c r="AG2022" s="9"/>
      <c r="AH2022" s="9"/>
      <c r="AI2022" s="9"/>
      <c r="AJ2022" s="9"/>
      <c r="AK2022" s="21"/>
    </row>
    <row r="2023" spans="1:37" x14ac:dyDescent="0.3">
      <c r="A2023" s="3"/>
      <c r="B202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3" s="20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9"/>
      <c r="AG2023" s="9"/>
      <c r="AH2023" s="9"/>
      <c r="AI2023" s="9"/>
      <c r="AJ2023" s="9"/>
      <c r="AK2023" s="21"/>
    </row>
    <row r="2024" spans="1:37" x14ac:dyDescent="0.3">
      <c r="A2024" s="3"/>
      <c r="B202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4" s="20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9"/>
      <c r="AG2024" s="9"/>
      <c r="AH2024" s="9"/>
      <c r="AI2024" s="9"/>
      <c r="AJ2024" s="9"/>
      <c r="AK2024" s="21"/>
    </row>
    <row r="2025" spans="1:37" x14ac:dyDescent="0.3">
      <c r="A2025" s="3"/>
      <c r="B202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5" s="20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9"/>
      <c r="AG2025" s="9"/>
      <c r="AH2025" s="9"/>
      <c r="AI2025" s="9"/>
      <c r="AJ2025" s="9"/>
      <c r="AK2025" s="21"/>
    </row>
    <row r="2026" spans="1:37" x14ac:dyDescent="0.3">
      <c r="A2026" s="3"/>
      <c r="B202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6" s="20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9"/>
      <c r="AG2026" s="9"/>
      <c r="AH2026" s="9"/>
      <c r="AI2026" s="9"/>
      <c r="AJ2026" s="9"/>
      <c r="AK2026" s="21"/>
    </row>
    <row r="2027" spans="1:37" x14ac:dyDescent="0.3">
      <c r="A2027" s="3"/>
      <c r="B202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7" s="20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9"/>
      <c r="AG2027" s="9"/>
      <c r="AH2027" s="9"/>
      <c r="AI2027" s="9"/>
      <c r="AJ2027" s="9"/>
      <c r="AK2027" s="21"/>
    </row>
    <row r="2028" spans="1:37" x14ac:dyDescent="0.3">
      <c r="A2028" s="3"/>
      <c r="B202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8" s="20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9"/>
      <c r="AG2028" s="9"/>
      <c r="AH2028" s="9"/>
      <c r="AI2028" s="9"/>
      <c r="AJ2028" s="9"/>
      <c r="AK2028" s="21"/>
    </row>
    <row r="2029" spans="1:37" x14ac:dyDescent="0.3">
      <c r="A2029" s="3"/>
      <c r="B202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29" s="20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9"/>
      <c r="AG2029" s="9"/>
      <c r="AH2029" s="9"/>
      <c r="AI2029" s="9"/>
      <c r="AJ2029" s="9"/>
      <c r="AK2029" s="21"/>
    </row>
    <row r="2030" spans="1:37" x14ac:dyDescent="0.3">
      <c r="A2030" s="3"/>
      <c r="B203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0" s="20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  <c r="AG2030" s="9"/>
      <c r="AH2030" s="9"/>
      <c r="AI2030" s="9"/>
      <c r="AJ2030" s="9"/>
      <c r="AK2030" s="21"/>
    </row>
    <row r="2031" spans="1:37" x14ac:dyDescent="0.3">
      <c r="A2031" s="3"/>
      <c r="B203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1" s="20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9"/>
      <c r="AG2031" s="9"/>
      <c r="AH2031" s="9"/>
      <c r="AI2031" s="9"/>
      <c r="AJ2031" s="9"/>
      <c r="AK2031" s="21"/>
    </row>
    <row r="2032" spans="1:37" x14ac:dyDescent="0.3">
      <c r="A2032" s="3"/>
      <c r="B203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2" s="20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9"/>
      <c r="AG2032" s="9"/>
      <c r="AH2032" s="9"/>
      <c r="AI2032" s="9"/>
      <c r="AJ2032" s="9"/>
      <c r="AK2032" s="21"/>
    </row>
    <row r="2033" spans="1:37" x14ac:dyDescent="0.3">
      <c r="A2033" s="3"/>
      <c r="B203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3" s="20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9"/>
      <c r="AG2033" s="9"/>
      <c r="AH2033" s="9"/>
      <c r="AI2033" s="9"/>
      <c r="AJ2033" s="9"/>
      <c r="AK2033" s="21"/>
    </row>
    <row r="2034" spans="1:37" x14ac:dyDescent="0.3">
      <c r="A2034" s="3"/>
      <c r="B203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4" s="20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9"/>
      <c r="AG2034" s="9"/>
      <c r="AH2034" s="9"/>
      <c r="AI2034" s="9"/>
      <c r="AJ2034" s="9"/>
      <c r="AK2034" s="21"/>
    </row>
    <row r="2035" spans="1:37" x14ac:dyDescent="0.3">
      <c r="A2035" s="3"/>
      <c r="B203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5" s="20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9"/>
      <c r="AG2035" s="9"/>
      <c r="AH2035" s="9"/>
      <c r="AI2035" s="9"/>
      <c r="AJ2035" s="9"/>
      <c r="AK2035" s="21"/>
    </row>
    <row r="2036" spans="1:37" x14ac:dyDescent="0.3">
      <c r="A2036" s="3"/>
      <c r="B203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6" s="20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9"/>
      <c r="AG2036" s="9"/>
      <c r="AH2036" s="9"/>
      <c r="AI2036" s="9"/>
      <c r="AJ2036" s="9"/>
      <c r="AK2036" s="21"/>
    </row>
    <row r="2037" spans="1:37" x14ac:dyDescent="0.3">
      <c r="A2037" s="3"/>
      <c r="B203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7" s="20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  <c r="AG2037" s="9"/>
      <c r="AH2037" s="9"/>
      <c r="AI2037" s="9"/>
      <c r="AJ2037" s="9"/>
      <c r="AK2037" s="21"/>
    </row>
    <row r="2038" spans="1:37" x14ac:dyDescent="0.3">
      <c r="A2038" s="3"/>
      <c r="B203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8" s="20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  <c r="AG2038" s="9"/>
      <c r="AH2038" s="9"/>
      <c r="AI2038" s="9"/>
      <c r="AJ2038" s="9"/>
      <c r="AK2038" s="21"/>
    </row>
    <row r="2039" spans="1:37" x14ac:dyDescent="0.3">
      <c r="A2039" s="3"/>
      <c r="B203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39" s="20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  <c r="AG2039" s="9"/>
      <c r="AH2039" s="9"/>
      <c r="AI2039" s="9"/>
      <c r="AJ2039" s="9"/>
      <c r="AK2039" s="21"/>
    </row>
    <row r="2040" spans="1:37" x14ac:dyDescent="0.3">
      <c r="A2040" s="3"/>
      <c r="B204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0" s="20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  <c r="AG2040" s="9"/>
      <c r="AH2040" s="9"/>
      <c r="AI2040" s="9"/>
      <c r="AJ2040" s="9"/>
      <c r="AK2040" s="21"/>
    </row>
    <row r="2041" spans="1:37" x14ac:dyDescent="0.3">
      <c r="A2041" s="3"/>
      <c r="B204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1" s="20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  <c r="AG2041" s="9"/>
      <c r="AH2041" s="9"/>
      <c r="AI2041" s="9"/>
      <c r="AJ2041" s="9"/>
      <c r="AK2041" s="21"/>
    </row>
    <row r="2042" spans="1:37" x14ac:dyDescent="0.3">
      <c r="A2042" s="3"/>
      <c r="B204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2" s="20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  <c r="AG2042" s="9"/>
      <c r="AH2042" s="9"/>
      <c r="AI2042" s="9"/>
      <c r="AJ2042" s="9"/>
      <c r="AK2042" s="21"/>
    </row>
    <row r="2043" spans="1:37" x14ac:dyDescent="0.3">
      <c r="A2043" s="3"/>
      <c r="B204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3" s="20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21"/>
    </row>
    <row r="2044" spans="1:37" x14ac:dyDescent="0.3">
      <c r="A2044" s="3"/>
      <c r="B204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4" s="20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21"/>
    </row>
    <row r="2045" spans="1:37" x14ac:dyDescent="0.3">
      <c r="A2045" s="3"/>
      <c r="B204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5" s="20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21"/>
    </row>
    <row r="2046" spans="1:37" x14ac:dyDescent="0.3">
      <c r="A2046" s="3"/>
      <c r="B204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6" s="20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21"/>
    </row>
    <row r="2047" spans="1:37" x14ac:dyDescent="0.3">
      <c r="A2047" s="3"/>
      <c r="B204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7" s="20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21"/>
    </row>
    <row r="2048" spans="1:37" x14ac:dyDescent="0.3">
      <c r="A2048" s="3"/>
      <c r="B204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8" s="20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21"/>
    </row>
    <row r="2049" spans="1:37" x14ac:dyDescent="0.3">
      <c r="A2049" s="3"/>
      <c r="B204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49" s="20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21"/>
    </row>
    <row r="2050" spans="1:37" x14ac:dyDescent="0.3">
      <c r="A2050" s="3"/>
      <c r="B205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0" s="20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21"/>
    </row>
    <row r="2051" spans="1:37" x14ac:dyDescent="0.3">
      <c r="A2051" s="3"/>
      <c r="B205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1" s="20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21"/>
    </row>
    <row r="2052" spans="1:37" x14ac:dyDescent="0.3">
      <c r="A2052" s="3"/>
      <c r="B205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2" s="20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21"/>
    </row>
    <row r="2053" spans="1:37" x14ac:dyDescent="0.3">
      <c r="A2053" s="3"/>
      <c r="B205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3" s="20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21"/>
    </row>
    <row r="2054" spans="1:37" x14ac:dyDescent="0.3">
      <c r="A2054" s="3"/>
      <c r="B205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4" s="20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21"/>
    </row>
    <row r="2055" spans="1:37" x14ac:dyDescent="0.3">
      <c r="A2055" s="3"/>
      <c r="B205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5" s="20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21"/>
    </row>
    <row r="2056" spans="1:37" x14ac:dyDescent="0.3">
      <c r="A2056" s="3"/>
      <c r="B205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6" s="20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21"/>
    </row>
    <row r="2057" spans="1:37" x14ac:dyDescent="0.3">
      <c r="A2057" s="3"/>
      <c r="B205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7" s="20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21"/>
    </row>
    <row r="2058" spans="1:37" x14ac:dyDescent="0.3">
      <c r="A2058" s="3"/>
      <c r="B205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8" s="20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21"/>
    </row>
    <row r="2059" spans="1:37" x14ac:dyDescent="0.3">
      <c r="A2059" s="3"/>
      <c r="B205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59" s="20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21"/>
    </row>
    <row r="2060" spans="1:37" x14ac:dyDescent="0.3">
      <c r="A2060" s="3"/>
      <c r="B206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0" s="20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21"/>
    </row>
    <row r="2061" spans="1:37" x14ac:dyDescent="0.3">
      <c r="A2061" s="3"/>
      <c r="B206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1" s="20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21"/>
    </row>
    <row r="2062" spans="1:37" x14ac:dyDescent="0.3">
      <c r="A2062" s="3"/>
      <c r="B206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2" s="20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21"/>
    </row>
    <row r="2063" spans="1:37" x14ac:dyDescent="0.3">
      <c r="A2063" s="3"/>
      <c r="B206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3" s="20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21"/>
    </row>
    <row r="2064" spans="1:37" x14ac:dyDescent="0.3">
      <c r="A2064" s="3"/>
      <c r="B206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4" s="20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21"/>
    </row>
    <row r="2065" spans="1:37" x14ac:dyDescent="0.3">
      <c r="A2065" s="3"/>
      <c r="B206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5" s="20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21"/>
    </row>
    <row r="2066" spans="1:37" x14ac:dyDescent="0.3">
      <c r="A2066" s="3"/>
      <c r="B206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6" s="20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21"/>
    </row>
    <row r="2067" spans="1:37" x14ac:dyDescent="0.3">
      <c r="A2067" s="3"/>
      <c r="B206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7" s="20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21"/>
    </row>
    <row r="2068" spans="1:37" x14ac:dyDescent="0.3">
      <c r="A2068" s="3"/>
      <c r="B206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8" s="20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21"/>
    </row>
    <row r="2069" spans="1:37" x14ac:dyDescent="0.3">
      <c r="A2069" s="3"/>
      <c r="B206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69" s="20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21"/>
    </row>
    <row r="2070" spans="1:37" x14ac:dyDescent="0.3">
      <c r="A2070" s="3"/>
      <c r="B207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0" s="20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21"/>
    </row>
    <row r="2071" spans="1:37" x14ac:dyDescent="0.3">
      <c r="A2071" s="3"/>
      <c r="B207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1" s="20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21"/>
    </row>
    <row r="2072" spans="1:37" x14ac:dyDescent="0.3">
      <c r="A2072" s="3"/>
      <c r="B207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2" s="20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21"/>
    </row>
    <row r="2073" spans="1:37" x14ac:dyDescent="0.3">
      <c r="A2073" s="3"/>
      <c r="B207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3" s="20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21"/>
    </row>
    <row r="2074" spans="1:37" x14ac:dyDescent="0.3">
      <c r="A2074" s="3"/>
      <c r="B207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4" s="20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21"/>
    </row>
    <row r="2075" spans="1:37" x14ac:dyDescent="0.3">
      <c r="A2075" s="3"/>
      <c r="B207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5" s="20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21"/>
    </row>
    <row r="2076" spans="1:37" x14ac:dyDescent="0.3">
      <c r="A2076" s="3"/>
      <c r="B207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6" s="20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21"/>
    </row>
    <row r="2077" spans="1:37" x14ac:dyDescent="0.3">
      <c r="A2077" s="3"/>
      <c r="B207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7" s="20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21"/>
    </row>
    <row r="2078" spans="1:37" x14ac:dyDescent="0.3">
      <c r="A2078" s="3"/>
      <c r="B207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8" s="20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21"/>
    </row>
    <row r="2079" spans="1:37" x14ac:dyDescent="0.3">
      <c r="A2079" s="3"/>
      <c r="B207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79" s="20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21"/>
    </row>
    <row r="2080" spans="1:37" x14ac:dyDescent="0.3">
      <c r="A2080" s="3"/>
      <c r="B208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0" s="20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21"/>
    </row>
    <row r="2081" spans="1:37" x14ac:dyDescent="0.3">
      <c r="A2081" s="3"/>
      <c r="B208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1" s="20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21"/>
    </row>
    <row r="2082" spans="1:37" x14ac:dyDescent="0.3">
      <c r="A2082" s="3"/>
      <c r="B208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2" s="20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21"/>
    </row>
    <row r="2083" spans="1:37" x14ac:dyDescent="0.3">
      <c r="A2083" s="3"/>
      <c r="B208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3" s="20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21"/>
    </row>
    <row r="2084" spans="1:37" x14ac:dyDescent="0.3">
      <c r="A2084" s="3"/>
      <c r="B208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4" s="20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21"/>
    </row>
    <row r="2085" spans="1:37" x14ac:dyDescent="0.3">
      <c r="A2085" s="3"/>
      <c r="B208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5" s="20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21"/>
    </row>
    <row r="2086" spans="1:37" x14ac:dyDescent="0.3">
      <c r="A2086" s="3"/>
      <c r="B208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6" s="20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21"/>
    </row>
    <row r="2087" spans="1:37" x14ac:dyDescent="0.3">
      <c r="A2087" s="3"/>
      <c r="B208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7" s="20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21"/>
    </row>
    <row r="2088" spans="1:37" x14ac:dyDescent="0.3">
      <c r="A2088" s="3"/>
      <c r="B208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8" s="20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21"/>
    </row>
    <row r="2089" spans="1:37" x14ac:dyDescent="0.3">
      <c r="A2089" s="3"/>
      <c r="B208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89" s="20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21"/>
    </row>
    <row r="2090" spans="1:37" x14ac:dyDescent="0.3">
      <c r="A2090" s="3"/>
      <c r="B209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0" s="20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21"/>
    </row>
    <row r="2091" spans="1:37" x14ac:dyDescent="0.3">
      <c r="A2091" s="3"/>
      <c r="B209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1" s="20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21"/>
    </row>
    <row r="2092" spans="1:37" x14ac:dyDescent="0.3">
      <c r="A2092" s="3"/>
      <c r="B209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2" s="20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21"/>
    </row>
    <row r="2093" spans="1:37" x14ac:dyDescent="0.3">
      <c r="A2093" s="3"/>
      <c r="B209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3" s="20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21"/>
    </row>
    <row r="2094" spans="1:37" x14ac:dyDescent="0.3">
      <c r="A2094" s="3"/>
      <c r="B209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4" s="20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21"/>
    </row>
    <row r="2095" spans="1:37" x14ac:dyDescent="0.3">
      <c r="A2095" s="3"/>
      <c r="B209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5" s="20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21"/>
    </row>
    <row r="2096" spans="1:37" x14ac:dyDescent="0.3">
      <c r="A2096" s="3"/>
      <c r="B209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6" s="20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21"/>
    </row>
    <row r="2097" spans="1:37" x14ac:dyDescent="0.3">
      <c r="A2097" s="3"/>
      <c r="B209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7" s="20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21"/>
    </row>
    <row r="2098" spans="1:37" x14ac:dyDescent="0.3">
      <c r="A2098" s="3"/>
      <c r="B209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8" s="20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21"/>
    </row>
    <row r="2099" spans="1:37" x14ac:dyDescent="0.3">
      <c r="A2099" s="3"/>
      <c r="B209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099" s="20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21"/>
    </row>
    <row r="2100" spans="1:37" x14ac:dyDescent="0.3">
      <c r="A2100" s="3"/>
      <c r="B210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0" s="20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21"/>
    </row>
    <row r="2101" spans="1:37" x14ac:dyDescent="0.3">
      <c r="A2101" s="3"/>
      <c r="B210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1" s="20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21"/>
    </row>
    <row r="2102" spans="1:37" x14ac:dyDescent="0.3">
      <c r="A2102" s="3"/>
      <c r="B210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2" s="20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21"/>
    </row>
    <row r="2103" spans="1:37" x14ac:dyDescent="0.3">
      <c r="A2103" s="3"/>
      <c r="B210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3" s="20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21"/>
    </row>
    <row r="2104" spans="1:37" x14ac:dyDescent="0.3">
      <c r="A2104" s="3"/>
      <c r="B2104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4" s="20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21"/>
    </row>
    <row r="2105" spans="1:37" x14ac:dyDescent="0.3">
      <c r="A2105" s="3"/>
      <c r="B2105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5" s="20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21"/>
    </row>
    <row r="2106" spans="1:37" x14ac:dyDescent="0.3">
      <c r="A2106" s="3"/>
      <c r="B2106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6" s="20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21"/>
    </row>
    <row r="2107" spans="1:37" x14ac:dyDescent="0.3">
      <c r="A2107" s="3"/>
      <c r="B2107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7" s="20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21"/>
    </row>
    <row r="2108" spans="1:37" x14ac:dyDescent="0.3">
      <c r="A2108" s="3"/>
      <c r="B2108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8" s="20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21"/>
    </row>
    <row r="2109" spans="1:37" x14ac:dyDescent="0.3">
      <c r="A2109" s="3"/>
      <c r="B2109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09" s="20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21"/>
    </row>
    <row r="2110" spans="1:37" x14ac:dyDescent="0.3">
      <c r="A2110" s="3"/>
      <c r="B2110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10" s="20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21"/>
    </row>
    <row r="2111" spans="1:37" x14ac:dyDescent="0.3">
      <c r="A2111" s="3"/>
      <c r="B2111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11" s="20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21"/>
    </row>
    <row r="2112" spans="1:37" x14ac:dyDescent="0.3">
      <c r="A2112" s="3"/>
      <c r="B2112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12" s="20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21"/>
    </row>
    <row r="2113" spans="1:37" x14ac:dyDescent="0.3">
      <c r="A2113" s="3"/>
      <c r="B2113" s="2">
        <f>(BAGS*Table2[[#This Row],[Batting Aggregate]])+(fifs*Table2[[#This Row],[Not outs]])+(HUNS*Table2[[#This Row],[50''s]])+(zERS*Table2[[#This Row],[100''s]])+(SIXS*Table2[[#This Row],[4''s]])+(WICS*Table2[[#This Row],[6''s]])+(mais*Table2[[#This Row],[Wickets]])+(runsS*Table2[[#This Row],[Maidens]])+(wow*Table2[[#This Row],[Runs conceded]])+(FIVER*Table2[[#This Row],[Bowling Best Innings]])+(runos*Table2[[#This Row],[Catches Wicket Keeper]])+(stus*Table2[[#This Row],[Run Outs Assisted]])+(stump*Table2[[#This Row],[Stumpings]])+(WKK*Table2[[#This Row],[Total Catches]])</f>
        <v>0</v>
      </c>
      <c r="C2113" s="22"/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  <c r="Q2113" s="23"/>
      <c r="R2113" s="23"/>
      <c r="S2113" s="23"/>
      <c r="T2113" s="23"/>
      <c r="U2113" s="23"/>
      <c r="V2113" s="23"/>
      <c r="W2113" s="23"/>
      <c r="X2113" s="23"/>
      <c r="Y2113" s="23"/>
      <c r="Z2113" s="23"/>
      <c r="AA2113" s="23"/>
      <c r="AB2113" s="23"/>
      <c r="AC2113" s="23"/>
      <c r="AD2113" s="23"/>
      <c r="AE2113" s="23"/>
      <c r="AF2113" s="23"/>
      <c r="AG2113" s="23"/>
      <c r="AH2113" s="23"/>
      <c r="AI2113" s="23"/>
      <c r="AJ2113" s="23"/>
      <c r="AK2113" s="24"/>
    </row>
  </sheetData>
  <sheetProtection formatCells="0" formatColumns="0" sort="0"/>
  <protectedRanges>
    <protectedRange sqref="F12:H12 A12 J12:N12 AD12:AI12 W12 P12:T12" name="Weightings"/>
  </protectedRanges>
  <sortState xmlns:xlrd2="http://schemas.microsoft.com/office/spreadsheetml/2017/richdata2" ref="B14:B415">
    <sortCondition descending="1" ref="B14:B415"/>
  </sortState>
  <mergeCells count="1">
    <mergeCell ref="A1:AO11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20E0-F146-4413-89CB-249FB3054119}">
  <dimension ref="A1:AB35"/>
  <sheetViews>
    <sheetView topLeftCell="A14" zoomScale="70" zoomScaleNormal="70" workbookViewId="0">
      <selection activeCell="D18" sqref="D18:F18"/>
    </sheetView>
  </sheetViews>
  <sheetFormatPr defaultRowHeight="14.4" x14ac:dyDescent="0.3"/>
  <cols>
    <col min="1" max="1" width="16.33203125" customWidth="1"/>
    <col min="2" max="2" width="15.44140625" customWidth="1"/>
    <col min="3" max="3" width="25.109375" customWidth="1"/>
    <col min="5" max="5" width="29.44140625" customWidth="1"/>
    <col min="7" max="7" width="24.88671875" customWidth="1"/>
    <col min="8" max="8" width="39.44140625" customWidth="1"/>
  </cols>
  <sheetData>
    <row r="1" spans="1:28" ht="14.4" customHeight="1" x14ac:dyDescent="0.3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4.4" customHeight="1" x14ac:dyDescent="0.3">
      <c r="C2" s="28" t="s">
        <v>25</v>
      </c>
      <c r="D2" s="28"/>
      <c r="E2" s="28"/>
      <c r="F2" s="28"/>
      <c r="G2" s="28"/>
      <c r="H2" s="28"/>
      <c r="I2" s="12"/>
      <c r="J2" s="12"/>
      <c r="K2" s="12"/>
      <c r="L2" s="12"/>
      <c r="M2" s="12" t="s">
        <v>46</v>
      </c>
      <c r="N2" s="12" t="s">
        <v>47</v>
      </c>
      <c r="O2" s="12"/>
      <c r="P2" s="12" t="s">
        <v>48</v>
      </c>
      <c r="Q2" s="12" t="s">
        <v>47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21" customHeight="1" x14ac:dyDescent="0.3">
      <c r="C3" s="28"/>
      <c r="D3" s="28"/>
      <c r="E3" s="28"/>
      <c r="F3" s="28"/>
      <c r="G3" s="28"/>
      <c r="H3" s="28"/>
      <c r="I3" s="12"/>
      <c r="J3" s="12"/>
      <c r="K3" s="12"/>
      <c r="L3" s="12"/>
      <c r="M3" s="12">
        <v>2</v>
      </c>
      <c r="N3" s="12" t="s">
        <v>49</v>
      </c>
      <c r="O3" s="12">
        <v>53</v>
      </c>
      <c r="P3" s="12"/>
      <c r="Q3" s="12" t="s">
        <v>50</v>
      </c>
      <c r="R3" s="12">
        <v>99</v>
      </c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21" customHeight="1" x14ac:dyDescent="0.3">
      <c r="C4" s="28"/>
      <c r="D4" s="28"/>
      <c r="E4" s="28"/>
      <c r="F4" s="28"/>
      <c r="G4" s="28"/>
      <c r="H4" s="28"/>
      <c r="I4" s="12"/>
      <c r="J4" s="12"/>
      <c r="K4" s="12"/>
      <c r="L4" s="12"/>
      <c r="M4" s="12">
        <v>3</v>
      </c>
      <c r="N4" s="12" t="s">
        <v>50</v>
      </c>
      <c r="O4" s="12">
        <v>99</v>
      </c>
      <c r="P4" s="12"/>
      <c r="Q4" s="12" t="s">
        <v>51</v>
      </c>
      <c r="R4" s="12">
        <v>99</v>
      </c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14.4" customHeight="1" x14ac:dyDescent="0.3">
      <c r="C5" s="28"/>
      <c r="D5" s="28"/>
      <c r="E5" s="28"/>
      <c r="F5" s="28"/>
      <c r="G5" s="28"/>
      <c r="H5" s="28"/>
      <c r="I5" s="12"/>
      <c r="J5" s="12"/>
      <c r="K5" s="12"/>
      <c r="L5" s="12"/>
      <c r="M5" s="12">
        <v>4</v>
      </c>
      <c r="N5" s="12" t="s">
        <v>52</v>
      </c>
      <c r="O5" s="12">
        <v>84</v>
      </c>
      <c r="P5" s="12"/>
      <c r="Q5" s="12" t="s">
        <v>53</v>
      </c>
      <c r="R5" s="12">
        <v>97</v>
      </c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4.4" customHeight="1" x14ac:dyDescent="0.3">
      <c r="C6" s="28"/>
      <c r="D6" s="28"/>
      <c r="E6" s="28"/>
      <c r="F6" s="28"/>
      <c r="G6" s="28"/>
      <c r="H6" s="28"/>
      <c r="I6" s="12"/>
      <c r="J6" s="12"/>
      <c r="K6" s="12"/>
      <c r="L6" s="12"/>
      <c r="M6" s="12">
        <v>5</v>
      </c>
      <c r="N6" s="12" t="s">
        <v>54</v>
      </c>
      <c r="O6" s="12">
        <v>72</v>
      </c>
      <c r="P6" s="12"/>
      <c r="Q6" s="12" t="s">
        <v>55</v>
      </c>
      <c r="R6" s="12">
        <v>96</v>
      </c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4.4" customHeight="1" x14ac:dyDescent="0.3">
      <c r="C7" s="28"/>
      <c r="D7" s="28"/>
      <c r="E7" s="28"/>
      <c r="F7" s="28"/>
      <c r="G7" s="28"/>
      <c r="H7" s="28"/>
      <c r="I7" s="12"/>
      <c r="J7" s="12"/>
      <c r="K7" s="12"/>
      <c r="L7" s="12"/>
      <c r="M7" s="12">
        <v>6</v>
      </c>
      <c r="N7" s="12" t="s">
        <v>56</v>
      </c>
      <c r="O7" s="12">
        <v>58</v>
      </c>
      <c r="P7" s="12"/>
      <c r="Q7" s="12" t="s">
        <v>57</v>
      </c>
      <c r="R7" s="12">
        <v>95</v>
      </c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4.4" customHeight="1" x14ac:dyDescent="0.3">
      <c r="C8" s="28"/>
      <c r="D8" s="28"/>
      <c r="E8" s="28"/>
      <c r="F8" s="28"/>
      <c r="G8" s="28"/>
      <c r="H8" s="28"/>
      <c r="I8" s="12"/>
      <c r="J8" s="12"/>
      <c r="K8" s="12"/>
      <c r="L8" s="12"/>
      <c r="M8" s="12">
        <v>7</v>
      </c>
      <c r="N8" s="12" t="s">
        <v>58</v>
      </c>
      <c r="O8" s="12">
        <v>67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14.4" customHeight="1" x14ac:dyDescent="0.3">
      <c r="C9" s="28"/>
      <c r="D9" s="28"/>
      <c r="E9" s="28"/>
      <c r="F9" s="28"/>
      <c r="G9" s="28"/>
      <c r="H9" s="28"/>
      <c r="I9" s="12"/>
      <c r="J9" s="12"/>
      <c r="K9" s="12"/>
      <c r="L9" s="12"/>
      <c r="M9" s="12">
        <v>8</v>
      </c>
      <c r="N9" s="12" t="s">
        <v>59</v>
      </c>
      <c r="O9" s="12">
        <v>29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14.4" customHeight="1" x14ac:dyDescent="0.3">
      <c r="C10" s="28"/>
      <c r="D10" s="28"/>
      <c r="E10" s="28"/>
      <c r="F10" s="28"/>
      <c r="G10" s="28"/>
      <c r="H10" s="28"/>
      <c r="I10" s="12"/>
      <c r="J10" s="12"/>
      <c r="K10" s="12"/>
      <c r="L10" s="12"/>
      <c r="M10" s="12">
        <v>9</v>
      </c>
      <c r="N10" s="12" t="s">
        <v>60</v>
      </c>
      <c r="O10" s="12">
        <v>67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4.4" customHeight="1" x14ac:dyDescent="0.3">
      <c r="C11" s="30"/>
      <c r="D11" s="30"/>
      <c r="E11" s="30"/>
      <c r="F11" s="30"/>
      <c r="G11" s="30"/>
      <c r="H11" s="30"/>
      <c r="I11" s="12"/>
      <c r="J11" s="12"/>
      <c r="K11" s="12"/>
      <c r="L11" s="12"/>
      <c r="M11" s="12">
        <v>10</v>
      </c>
      <c r="N11" s="12" t="s">
        <v>61</v>
      </c>
      <c r="O11" s="12">
        <v>87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14.4" customHeight="1" x14ac:dyDescent="0.3">
      <c r="C12" s="32" t="s">
        <v>26</v>
      </c>
      <c r="D12" s="33"/>
      <c r="E12" s="33"/>
      <c r="F12" s="33"/>
      <c r="G12" s="33"/>
      <c r="H12" s="34"/>
    </row>
    <row r="13" spans="1:28" ht="14.4" customHeight="1" x14ac:dyDescent="0.3">
      <c r="C13" s="35"/>
      <c r="D13" s="36"/>
      <c r="E13" s="36"/>
      <c r="F13" s="36"/>
      <c r="G13" s="36"/>
      <c r="H13" s="37"/>
    </row>
    <row r="14" spans="1:28" ht="21" customHeight="1" x14ac:dyDescent="0.3">
      <c r="C14" s="31" t="s">
        <v>27</v>
      </c>
      <c r="D14" s="31" t="s">
        <v>28</v>
      </c>
      <c r="E14" s="31"/>
      <c r="F14" s="31"/>
      <c r="G14" s="31" t="s">
        <v>29</v>
      </c>
      <c r="H14" s="31" t="s">
        <v>30</v>
      </c>
    </row>
    <row r="15" spans="1:28" ht="21" customHeight="1" x14ac:dyDescent="0.3">
      <c r="A15" t="s">
        <v>63</v>
      </c>
      <c r="B15" t="s">
        <v>64</v>
      </c>
      <c r="C15" s="31"/>
      <c r="D15" s="31"/>
      <c r="E15" s="31"/>
      <c r="F15" s="31"/>
      <c r="G15" s="31"/>
      <c r="H15" s="31"/>
    </row>
    <row r="16" spans="1:28" ht="14.4" customHeight="1" x14ac:dyDescent="0.3">
      <c r="A16" cm="1">
        <f t="array" ref="A16">SUMPRODUCT((G16&lt;=$G$16:$G$35)/COUNTIF($G$16:$G$35,$G$16:$G$35))</f>
        <v>1.0000000000000002</v>
      </c>
      <c r="B16">
        <f t="shared" ref="B16:B35" si="0">RANK(G16,$G$16:$G$35,0)</f>
        <v>1</v>
      </c>
      <c r="C16" s="6">
        <v>1</v>
      </c>
      <c r="D16" s="29" t="e">
        <f>_xlfn.XLOOKUP(H16,'Enter Data Here'!$C$14:$C$2113,'Enter Data Here'!$D$14:$D$2113, ,0)</f>
        <v>#N/A</v>
      </c>
      <c r="E16" s="29"/>
      <c r="F16" s="29"/>
      <c r="G16" s="1">
        <f>LARGE('Enter Data Here'!$B$14:$B$2113,1)</f>
        <v>0</v>
      </c>
      <c r="H16" s="9" cm="1">
        <f t="array" ref="H16">INDEX('Enter Data Here'!$C$14:C$2113,
_xlfn.AGGREGATE(15,6,(ROW('Enter Data Here'!$C$14:$C$2113)-ROW('Enter Data Here'!$C$14)+1)/('Enter Data Here'!$B$14:$B$2113=G16),
COUNTIF($G$16:G16,G16)))</f>
        <v>0</v>
      </c>
    </row>
    <row r="17" spans="1:8" ht="14.4" customHeight="1" x14ac:dyDescent="0.3">
      <c r="A17" cm="1">
        <f t="array" ref="A17">SUMPRODUCT((G17&lt;=$G$16:$G$35)/COUNTIF($G$16:$G$35,$G$16:$G$35))</f>
        <v>1.0000000000000002</v>
      </c>
      <c r="B17">
        <f t="shared" si="0"/>
        <v>1</v>
      </c>
      <c r="C17" s="11">
        <v>2</v>
      </c>
      <c r="D17" s="29" t="e">
        <f>_xlfn.XLOOKUP(H17,'Enter Data Here'!$C$14:$C$2113,'Enter Data Here'!$D$14:$D$2113, ,0)</f>
        <v>#N/A</v>
      </c>
      <c r="E17" s="29"/>
      <c r="F17" s="29"/>
      <c r="G17" s="1">
        <f>LARGE('Enter Data Here'!$B$14:$B$2113,2)</f>
        <v>0</v>
      </c>
      <c r="H17" s="9" cm="1">
        <f t="array" ref="H17">INDEX('Enter Data Here'!$C$14:C$2113,
_xlfn.AGGREGATE(15,6,(ROW('Enter Data Here'!$C$14:$C$2113)-ROW('Enter Data Here'!$C$14)+1)/('Enter Data Here'!$B$14:$B$2113=G17),
COUNTIF($G$16:G17,G17)))</f>
        <v>0</v>
      </c>
    </row>
    <row r="18" spans="1:8" x14ac:dyDescent="0.3">
      <c r="A18" cm="1">
        <f t="array" ref="A18">SUMPRODUCT((G18&lt;=$G$16:$G$35)/COUNTIF($G$16:$G$35,$G$16:$G$35))</f>
        <v>1.0000000000000002</v>
      </c>
      <c r="B18">
        <f t="shared" si="0"/>
        <v>1</v>
      </c>
      <c r="C18" s="11">
        <v>3</v>
      </c>
      <c r="D18" s="29" t="e">
        <f>_xlfn.XLOOKUP(H18,'Enter Data Here'!$C$14:$C$2113,'Enter Data Here'!$D$14:$D$2113, ,0)</f>
        <v>#N/A</v>
      </c>
      <c r="E18" s="29"/>
      <c r="F18" s="29"/>
      <c r="G18" s="1">
        <f>LARGE('Enter Data Here'!$B$14:$B$2113,3)</f>
        <v>0</v>
      </c>
      <c r="H18" s="9" cm="1">
        <f t="array" ref="H18">INDEX('Enter Data Here'!$C$14:C$2113,
_xlfn.AGGREGATE(15,6,(ROW('Enter Data Here'!$C$14:$C$2113)-ROW('Enter Data Here'!$C$14)+1)/('Enter Data Here'!$B$14:$B$2113=G18),
COUNTIF($G$16:G18,G18)))</f>
        <v>0</v>
      </c>
    </row>
    <row r="19" spans="1:8" x14ac:dyDescent="0.3">
      <c r="A19" cm="1">
        <f t="array" ref="A19">SUMPRODUCT((G19&lt;=$G$16:$G$35)/COUNTIF($G$16:$G$35,$G$16:$G$35))</f>
        <v>1.0000000000000002</v>
      </c>
      <c r="B19">
        <f t="shared" si="0"/>
        <v>1</v>
      </c>
      <c r="C19" s="6">
        <v>4</v>
      </c>
      <c r="D19" s="29" t="e">
        <f>_xlfn.XLOOKUP(H19,'Enter Data Here'!$C$14:$C$2113,'Enter Data Here'!$D$14:$D$2113, ,0)</f>
        <v>#N/A</v>
      </c>
      <c r="E19" s="29"/>
      <c r="F19" s="29"/>
      <c r="G19" s="1">
        <f>LARGE('Enter Data Here'!$B$14:$B$2113,4)</f>
        <v>0</v>
      </c>
      <c r="H19" s="9" cm="1">
        <f t="array" ref="H19">INDEX('Enter Data Here'!$C$14:C$2113,
_xlfn.AGGREGATE(15,6,(ROW('Enter Data Here'!$C$14:$C$2113)-ROW('Enter Data Here'!$C$14)+1)/('Enter Data Here'!$B$14:$B$2113=G19),
COUNTIF($G$16:G19,G19)))</f>
        <v>0</v>
      </c>
    </row>
    <row r="20" spans="1:8" x14ac:dyDescent="0.3">
      <c r="A20" cm="1">
        <f t="array" ref="A20">SUMPRODUCT((G20&lt;=$G$16:$G$35)/COUNTIF($G$16:$G$35,$G$16:$G$35))</f>
        <v>1.0000000000000002</v>
      </c>
      <c r="B20">
        <f t="shared" si="0"/>
        <v>1</v>
      </c>
      <c r="C20" s="11">
        <v>5</v>
      </c>
      <c r="D20" s="29" t="e">
        <f>_xlfn.XLOOKUP(H20,'Enter Data Here'!$C$14:$C$2113,'Enter Data Here'!$D$14:$D$2113, ,0)</f>
        <v>#N/A</v>
      </c>
      <c r="E20" s="29"/>
      <c r="F20" s="29"/>
      <c r="G20" s="1">
        <f>LARGE('Enter Data Here'!$B$14:$B$2113,5)</f>
        <v>0</v>
      </c>
      <c r="H20" s="9" cm="1">
        <f t="array" ref="H20">INDEX('Enter Data Here'!$C$14:C$2113,
_xlfn.AGGREGATE(15,6,(ROW('Enter Data Here'!$C$14:$C$2113)-ROW('Enter Data Here'!$C$14)+1)/('Enter Data Here'!$B$14:$B$2113=G20),
COUNTIF($G$16:G20,G20)))</f>
        <v>0</v>
      </c>
    </row>
    <row r="21" spans="1:8" x14ac:dyDescent="0.3">
      <c r="A21" cm="1">
        <f t="array" ref="A21">SUMPRODUCT((G21&lt;=$G$16:$G$35)/COUNTIF($G$16:$G$35,$G$16:$G$35))</f>
        <v>1.0000000000000002</v>
      </c>
      <c r="B21">
        <f t="shared" si="0"/>
        <v>1</v>
      </c>
      <c r="C21" s="11">
        <v>6</v>
      </c>
      <c r="D21" s="29" t="e">
        <f>_xlfn.XLOOKUP(H21,'Enter Data Here'!$C$14:$C$2113,'Enter Data Here'!$D$14:$D$2113, ,0)</f>
        <v>#N/A</v>
      </c>
      <c r="E21" s="29"/>
      <c r="F21" s="29"/>
      <c r="G21" s="1">
        <f>LARGE('Enter Data Here'!$B$14:$B$2113,6)</f>
        <v>0</v>
      </c>
      <c r="H21" s="9" cm="1">
        <f t="array" ref="H21">INDEX('Enter Data Here'!$C$14:C$2113,
_xlfn.AGGREGATE(15,6,(ROW('Enter Data Here'!$C$14:$C$2113)-ROW('Enter Data Here'!$C$14)+1)/('Enter Data Here'!$B$14:$B$2113=G21),
COUNTIF($G$16:G21,G21)))</f>
        <v>0</v>
      </c>
    </row>
    <row r="22" spans="1:8" x14ac:dyDescent="0.3">
      <c r="A22" cm="1">
        <f t="array" ref="A22">SUMPRODUCT((G22&lt;=$G$16:$G$35)/COUNTIF($G$16:$G$35,$G$16:$G$35))</f>
        <v>1.0000000000000002</v>
      </c>
      <c r="B22">
        <f t="shared" si="0"/>
        <v>1</v>
      </c>
      <c r="C22" s="6">
        <v>7</v>
      </c>
      <c r="D22" s="29" t="e">
        <f>_xlfn.XLOOKUP(H22,'Enter Data Here'!$C$14:$C$2113,'Enter Data Here'!$D$14:$D$2113, ,0)</f>
        <v>#N/A</v>
      </c>
      <c r="E22" s="29"/>
      <c r="F22" s="29"/>
      <c r="G22" s="1">
        <f>LARGE('Enter Data Here'!$B$14:$B$2113,7)</f>
        <v>0</v>
      </c>
      <c r="H22" s="9" cm="1">
        <f t="array" ref="H22">INDEX('Enter Data Here'!$C$14:C$2113,
_xlfn.AGGREGATE(15,6,(ROW('Enter Data Here'!$C$14:$C$2113)-ROW('Enter Data Here'!$C$14)+1)/('Enter Data Here'!$B$14:$B$2113=G22),
COUNTIF($G$16:G22,G22)))</f>
        <v>0</v>
      </c>
    </row>
    <row r="23" spans="1:8" x14ac:dyDescent="0.3">
      <c r="A23" cm="1">
        <f t="array" ref="A23">SUMPRODUCT((G23&lt;=$G$16:$G$35)/COUNTIF($G$16:$G$35,$G$16:$G$35))</f>
        <v>1.0000000000000002</v>
      </c>
      <c r="B23">
        <f t="shared" si="0"/>
        <v>1</v>
      </c>
      <c r="C23" s="11">
        <v>8</v>
      </c>
      <c r="D23" s="29" t="e">
        <f>_xlfn.XLOOKUP(H23,'Enter Data Here'!$C$14:$C$2113,'Enter Data Here'!$D$14:$D$2113, ,0)</f>
        <v>#N/A</v>
      </c>
      <c r="E23" s="29"/>
      <c r="F23" s="29"/>
      <c r="G23" s="1">
        <f>LARGE('Enter Data Here'!$B$14:$B$2113,8)</f>
        <v>0</v>
      </c>
      <c r="H23" s="9" cm="1">
        <f t="array" ref="H23">INDEX('Enter Data Here'!$C$14:C$2113,
_xlfn.AGGREGATE(15,6,(ROW('Enter Data Here'!$C$14:$C$2113)-ROW('Enter Data Here'!$C$14)+1)/('Enter Data Here'!$B$14:$B$2113=G23),
COUNTIF($G$16:G23,G23)))</f>
        <v>0</v>
      </c>
    </row>
    <row r="24" spans="1:8" x14ac:dyDescent="0.3">
      <c r="A24" cm="1">
        <f t="array" ref="A24">SUMPRODUCT((G24&lt;=$G$16:$G$35)/COUNTIF($G$16:$G$35,$G$16:$G$35))</f>
        <v>1.0000000000000002</v>
      </c>
      <c r="B24">
        <f t="shared" si="0"/>
        <v>1</v>
      </c>
      <c r="C24" s="11">
        <v>9</v>
      </c>
      <c r="D24" s="29" t="e">
        <f>_xlfn.XLOOKUP(H24,'Enter Data Here'!$C$14:$C$2113,'Enter Data Here'!$D$14:$D$2113, ,0)</f>
        <v>#N/A</v>
      </c>
      <c r="E24" s="29"/>
      <c r="F24" s="29"/>
      <c r="G24" s="1">
        <f>LARGE('Enter Data Here'!$B$14:$B$2113,9)</f>
        <v>0</v>
      </c>
      <c r="H24" s="9" cm="1">
        <f t="array" ref="H24">INDEX('Enter Data Here'!$C$14:C$2113,
_xlfn.AGGREGATE(15,6,(ROW('Enter Data Here'!$C$14:$C$2113)-ROW('Enter Data Here'!$C$14)+1)/('Enter Data Here'!$B$14:$B$2113=G24),
COUNTIF($G$16:G24,G24)))</f>
        <v>0</v>
      </c>
    </row>
    <row r="25" spans="1:8" x14ac:dyDescent="0.3">
      <c r="A25" cm="1">
        <f t="array" ref="A25">SUMPRODUCT((G25&lt;=$G$16:$G$35)/COUNTIF($G$16:$G$35,$G$16:$G$35))</f>
        <v>1.0000000000000002</v>
      </c>
      <c r="B25">
        <f t="shared" si="0"/>
        <v>1</v>
      </c>
      <c r="C25" s="6">
        <v>10</v>
      </c>
      <c r="D25" s="29" t="e">
        <f>_xlfn.XLOOKUP(H25,'Enter Data Here'!$C$14:$C$2113,'Enter Data Here'!$D$14:$D$2113, ,0)</f>
        <v>#N/A</v>
      </c>
      <c r="E25" s="29"/>
      <c r="F25" s="29"/>
      <c r="G25" s="1">
        <f>LARGE('Enter Data Here'!$B$14:$B$2113,10)</f>
        <v>0</v>
      </c>
      <c r="H25" s="9" cm="1">
        <f t="array" ref="H25">INDEX('Enter Data Here'!$C$14:C$2113,
_xlfn.AGGREGATE(15,6,(ROW('Enter Data Here'!$C$14:$C$2113)-ROW('Enter Data Here'!$C$14)+1)/('Enter Data Here'!$B$14:$B$2113=G25),
COUNTIF($G$16:G25,G25)))</f>
        <v>0</v>
      </c>
    </row>
    <row r="26" spans="1:8" x14ac:dyDescent="0.3">
      <c r="A26" cm="1">
        <f t="array" ref="A26">SUMPRODUCT((G26&lt;=$G$16:$G$35)/COUNTIF($G$16:$G$35,$G$16:$G$35))</f>
        <v>1.0000000000000002</v>
      </c>
      <c r="B26">
        <f t="shared" si="0"/>
        <v>1</v>
      </c>
      <c r="C26" s="11">
        <v>11</v>
      </c>
      <c r="D26" s="29" t="e">
        <f>_xlfn.XLOOKUP(H26,'Enter Data Here'!$C$14:$C$2113,'Enter Data Here'!$D$14:$D$2113, ,0)</f>
        <v>#N/A</v>
      </c>
      <c r="E26" s="29"/>
      <c r="F26" s="29"/>
      <c r="G26" s="1">
        <f>LARGE('Enter Data Here'!$B$14:$B$2113,11)</f>
        <v>0</v>
      </c>
      <c r="H26" s="9" cm="1">
        <f t="array" ref="H26">INDEX('Enter Data Here'!$C$14:C$2113,
_xlfn.AGGREGATE(15,6,(ROW('Enter Data Here'!$C$14:$C$2113)-ROW('Enter Data Here'!$C$14)+1)/('Enter Data Here'!$B$14:$B$2113=G26),
COUNTIF($G$16:G26,G26)))</f>
        <v>0</v>
      </c>
    </row>
    <row r="27" spans="1:8" x14ac:dyDescent="0.3">
      <c r="A27" cm="1">
        <f t="array" ref="A27">SUMPRODUCT((G27&lt;=$G$16:$G$35)/COUNTIF($G$16:$G$35,$G$16:$G$35))</f>
        <v>1.0000000000000002</v>
      </c>
      <c r="B27">
        <f t="shared" si="0"/>
        <v>1</v>
      </c>
      <c r="C27" s="11">
        <v>12</v>
      </c>
      <c r="D27" s="29" t="e">
        <f>_xlfn.XLOOKUP(H27,'Enter Data Here'!$C$14:$C$2113,'Enter Data Here'!$D$14:$D$2113, ,0)</f>
        <v>#N/A</v>
      </c>
      <c r="E27" s="29"/>
      <c r="F27" s="29"/>
      <c r="G27" s="1">
        <f>LARGE('Enter Data Here'!$B$14:$B$2113,12)</f>
        <v>0</v>
      </c>
      <c r="H27" s="9" cm="1">
        <f t="array" ref="H27">INDEX('Enter Data Here'!$C$14:C$2113,
_xlfn.AGGREGATE(15,6,(ROW('Enter Data Here'!$C$14:$C$2113)-ROW('Enter Data Here'!$C$14)+1)/('Enter Data Here'!$B$14:$B$2113=G27),
COUNTIF($G$16:G27,G27)))</f>
        <v>0</v>
      </c>
    </row>
    <row r="28" spans="1:8" x14ac:dyDescent="0.3">
      <c r="A28" cm="1">
        <f t="array" ref="A28">SUMPRODUCT((G28&lt;=$G$16:$G$35)/COUNTIF($G$16:$G$35,$G$16:$G$35))</f>
        <v>1.0000000000000002</v>
      </c>
      <c r="B28">
        <f t="shared" si="0"/>
        <v>1</v>
      </c>
      <c r="C28" s="6">
        <v>13</v>
      </c>
      <c r="D28" s="29" t="e">
        <f>_xlfn.XLOOKUP(H28,'Enter Data Here'!$C$14:$C$2113,'Enter Data Here'!$D$14:$D$2113, ,0)</f>
        <v>#N/A</v>
      </c>
      <c r="E28" s="29"/>
      <c r="F28" s="29"/>
      <c r="G28" s="1">
        <f>LARGE('Enter Data Here'!$B$14:$B$2113,13)</f>
        <v>0</v>
      </c>
      <c r="H28" s="9" cm="1">
        <f t="array" ref="H28">INDEX('Enter Data Here'!$C$14:C$2113,
_xlfn.AGGREGATE(15,6,(ROW('Enter Data Here'!$C$14:$C$2113)-ROW('Enter Data Here'!$C$14)+1)/('Enter Data Here'!$B$14:$B$2113=G28),
COUNTIF($G$16:G28,G28)))</f>
        <v>0</v>
      </c>
    </row>
    <row r="29" spans="1:8" x14ac:dyDescent="0.3">
      <c r="A29" cm="1">
        <f t="array" ref="A29">SUMPRODUCT((G29&lt;=$G$16:$G$35)/COUNTIF($G$16:$G$35,$G$16:$G$35))</f>
        <v>1.0000000000000002</v>
      </c>
      <c r="B29">
        <f t="shared" si="0"/>
        <v>1</v>
      </c>
      <c r="C29" s="11">
        <v>14</v>
      </c>
      <c r="D29" s="29" t="e">
        <f>_xlfn.XLOOKUP(H29,'Enter Data Here'!$C$14:$C$2113,'Enter Data Here'!$D$14:$D$2113, ,0)</f>
        <v>#N/A</v>
      </c>
      <c r="E29" s="29"/>
      <c r="F29" s="29"/>
      <c r="G29" s="1">
        <f>LARGE('Enter Data Here'!$B$14:$B$2113,14)</f>
        <v>0</v>
      </c>
      <c r="H29" s="9" cm="1">
        <f t="array" ref="H29">INDEX('Enter Data Here'!$C$14:C$2113,
_xlfn.AGGREGATE(15,6,(ROW('Enter Data Here'!$C$14:$C$2113)-ROW('Enter Data Here'!$C$14)+1)/('Enter Data Here'!$B$14:$B$2113=G29),
COUNTIF($G$16:G29,G29)))</f>
        <v>0</v>
      </c>
    </row>
    <row r="30" spans="1:8" x14ac:dyDescent="0.3">
      <c r="A30" cm="1">
        <f t="array" ref="A30">SUMPRODUCT((G30&lt;=$G$16:$G$35)/COUNTIF($G$16:$G$35,$G$16:$G$35))</f>
        <v>1.0000000000000002</v>
      </c>
      <c r="B30">
        <f t="shared" si="0"/>
        <v>1</v>
      </c>
      <c r="C30" s="11">
        <v>15</v>
      </c>
      <c r="D30" s="29" t="e">
        <f>_xlfn.XLOOKUP(H30,'Enter Data Here'!$C$14:$C$2113,'Enter Data Here'!$D$14:$D$2113, ,0)</f>
        <v>#N/A</v>
      </c>
      <c r="E30" s="29"/>
      <c r="F30" s="29"/>
      <c r="G30" s="1">
        <f>LARGE('Enter Data Here'!$B$14:$B$2113,15)</f>
        <v>0</v>
      </c>
      <c r="H30" s="9" cm="1">
        <f t="array" ref="H30">INDEX('Enter Data Here'!$C$14:C$2113,
_xlfn.AGGREGATE(15,6,(ROW('Enter Data Here'!$C$14:$C$2113)-ROW('Enter Data Here'!$C$14)+1)/('Enter Data Here'!$B$14:$B$2113=G30),
COUNTIF($G$16:G30,G30)))</f>
        <v>0</v>
      </c>
    </row>
    <row r="31" spans="1:8" x14ac:dyDescent="0.3">
      <c r="A31" cm="1">
        <f t="array" ref="A31">SUMPRODUCT((G31&lt;=$G$16:$G$35)/COUNTIF($G$16:$G$35,$G$16:$G$35))</f>
        <v>1.0000000000000002</v>
      </c>
      <c r="B31">
        <f t="shared" si="0"/>
        <v>1</v>
      </c>
      <c r="C31" s="6">
        <v>16</v>
      </c>
      <c r="D31" s="29" t="e">
        <f>_xlfn.XLOOKUP(H31,'Enter Data Here'!$C$14:$C$2113,'Enter Data Here'!$D$14:$D$2113, ,0)</f>
        <v>#N/A</v>
      </c>
      <c r="E31" s="29"/>
      <c r="F31" s="29"/>
      <c r="G31" s="1">
        <f>LARGE('Enter Data Here'!$B$14:$B$2113,16)</f>
        <v>0</v>
      </c>
      <c r="H31" s="9" cm="1">
        <f t="array" ref="H31">INDEX('Enter Data Here'!$C$14:C$2113,
_xlfn.AGGREGATE(15,6,(ROW('Enter Data Here'!$C$14:$C$2113)-ROW('Enter Data Here'!$C$14)+1)/('Enter Data Here'!$B$14:$B$2113=G31),
COUNTIF($G$16:G31,G31)))</f>
        <v>0</v>
      </c>
    </row>
    <row r="32" spans="1:8" x14ac:dyDescent="0.3">
      <c r="A32" cm="1">
        <f t="array" ref="A32">SUMPRODUCT((G32&lt;=$G$16:$G$35)/COUNTIF($G$16:$G$35,$G$16:$G$35))</f>
        <v>1.0000000000000002</v>
      </c>
      <c r="B32">
        <f t="shared" si="0"/>
        <v>1</v>
      </c>
      <c r="C32" s="11">
        <v>17</v>
      </c>
      <c r="D32" s="29" t="e">
        <f>_xlfn.XLOOKUP(H32,'Enter Data Here'!$C$14:$C$2113,'Enter Data Here'!$D$14:$D$2113, ,0)</f>
        <v>#N/A</v>
      </c>
      <c r="E32" s="29"/>
      <c r="F32" s="29"/>
      <c r="G32" s="1">
        <f>LARGE('Enter Data Here'!$B$14:$B$2113,17)</f>
        <v>0</v>
      </c>
      <c r="H32" s="9" cm="1">
        <f t="array" ref="H32">INDEX('Enter Data Here'!$C$14:C$2113,
_xlfn.AGGREGATE(15,6,(ROW('Enter Data Here'!$C$14:$C$2113)-ROW('Enter Data Here'!$C$14)+1)/('Enter Data Here'!$B$14:$B$2113=G32),
COUNTIF($G$16:G32,G32)))</f>
        <v>0</v>
      </c>
    </row>
    <row r="33" spans="1:8" x14ac:dyDescent="0.3">
      <c r="A33" cm="1">
        <f t="array" ref="A33">SUMPRODUCT((G33&lt;=$G$16:$G$35)/COUNTIF($G$16:$G$35,$G$16:$G$35))</f>
        <v>1.0000000000000002</v>
      </c>
      <c r="B33">
        <f t="shared" si="0"/>
        <v>1</v>
      </c>
      <c r="C33" s="11">
        <v>18</v>
      </c>
      <c r="D33" s="29" t="e">
        <f>_xlfn.XLOOKUP(H33,'Enter Data Here'!$C$14:$C$2113,'Enter Data Here'!$D$14:$D$2113, ,0)</f>
        <v>#N/A</v>
      </c>
      <c r="E33" s="29"/>
      <c r="F33" s="29"/>
      <c r="G33" s="1">
        <f>LARGE('Enter Data Here'!$B$14:$B$2113,18)</f>
        <v>0</v>
      </c>
      <c r="H33" s="9" cm="1">
        <f t="array" ref="H33">INDEX('Enter Data Here'!$C$14:C$2113,
_xlfn.AGGREGATE(15,6,(ROW('Enter Data Here'!$C$14:$C$2113)-ROW('Enter Data Here'!$C$14)+1)/('Enter Data Here'!$B$14:$B$2113=G33),
COUNTIF($G$16:G33,G33)))</f>
        <v>0</v>
      </c>
    </row>
    <row r="34" spans="1:8" x14ac:dyDescent="0.3">
      <c r="A34" cm="1">
        <f t="array" ref="A34">SUMPRODUCT((G34&lt;=$G$16:$G$35)/COUNTIF($G$16:$G$35,$G$16:$G$35))</f>
        <v>1.0000000000000002</v>
      </c>
      <c r="B34">
        <f t="shared" si="0"/>
        <v>1</v>
      </c>
      <c r="C34" s="6">
        <v>19</v>
      </c>
      <c r="D34" s="29" t="e">
        <f>_xlfn.XLOOKUP(H34,'Enter Data Here'!$C$14:$C$2113,'Enter Data Here'!$D$14:$D$2113, ,0)</f>
        <v>#N/A</v>
      </c>
      <c r="E34" s="29"/>
      <c r="F34" s="29"/>
      <c r="G34" s="1">
        <f>LARGE('Enter Data Here'!$B$14:$B$2113,19)</f>
        <v>0</v>
      </c>
      <c r="H34" s="9" cm="1">
        <f t="array" ref="H34">INDEX('Enter Data Here'!$C$14:C$2113,
_xlfn.AGGREGATE(15,6,(ROW('Enter Data Here'!$C$14:$C$2113)-ROW('Enter Data Here'!$C$14)+1)/('Enter Data Here'!$B$14:$B$2113=G34),
COUNTIF($G$16:G34,G34)))</f>
        <v>0</v>
      </c>
    </row>
    <row r="35" spans="1:8" x14ac:dyDescent="0.3">
      <c r="A35" cm="1">
        <f t="array" ref="A35">SUMPRODUCT((G35&lt;=$G$16:$G$35)/COUNTIF($G$16:$G$35,$G$16:$G$35))</f>
        <v>1.0000000000000002</v>
      </c>
      <c r="B35">
        <f t="shared" si="0"/>
        <v>1</v>
      </c>
      <c r="C35" s="11">
        <v>20</v>
      </c>
      <c r="D35" s="29" t="e">
        <f>_xlfn.XLOOKUP(H35,'Enter Data Here'!$C$14:$C$2113,'Enter Data Here'!$D$14:$D$2113, ,0)</f>
        <v>#N/A</v>
      </c>
      <c r="E35" s="29"/>
      <c r="F35" s="29"/>
      <c r="G35" s="1">
        <f>LARGE('Enter Data Here'!$B$14:$B$2113,20)</f>
        <v>0</v>
      </c>
      <c r="H35" s="9" cm="1">
        <f t="array" ref="H35">INDEX('Enter Data Here'!$C$14:C$2113,
_xlfn.AGGREGATE(15,6,(ROW('Enter Data Here'!$C$14:$C$2113)-ROW('Enter Data Here'!$C$14)+1)/('Enter Data Here'!$B$14:$B$2113=G35),
COUNTIF($G$16:G35,G35)))</f>
        <v>0</v>
      </c>
    </row>
  </sheetData>
  <mergeCells count="26">
    <mergeCell ref="C2:H11"/>
    <mergeCell ref="H14:H15"/>
    <mergeCell ref="C12:H13"/>
    <mergeCell ref="C14:C15"/>
    <mergeCell ref="D30:F30"/>
    <mergeCell ref="D24:F24"/>
    <mergeCell ref="D25:F25"/>
    <mergeCell ref="D26:F26"/>
    <mergeCell ref="D27:F27"/>
    <mergeCell ref="D28:F28"/>
    <mergeCell ref="G14:G15"/>
    <mergeCell ref="D22:F22"/>
    <mergeCell ref="D23:F23"/>
    <mergeCell ref="D14:F15"/>
    <mergeCell ref="D16:F16"/>
    <mergeCell ref="D17:F17"/>
    <mergeCell ref="D18:F18"/>
    <mergeCell ref="D29:F29"/>
    <mergeCell ref="D19:F19"/>
    <mergeCell ref="D20:F20"/>
    <mergeCell ref="D21:F21"/>
    <mergeCell ref="D31:F31"/>
    <mergeCell ref="D32:F32"/>
    <mergeCell ref="D33:F33"/>
    <mergeCell ref="D34:F34"/>
    <mergeCell ref="D35:F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4C15-824A-4DCE-8AC1-64095C56AAE0}">
  <sheetPr codeName="Sheet9"/>
  <dimension ref="A1:A16"/>
  <sheetViews>
    <sheetView workbookViewId="0">
      <selection activeCell="E9" sqref="E9"/>
    </sheetView>
  </sheetViews>
  <sheetFormatPr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  <row r="8" spans="1:1" x14ac:dyDescent="0.3">
      <c r="A8" t="s">
        <v>38</v>
      </c>
    </row>
    <row r="9" spans="1:1" x14ac:dyDescent="0.3">
      <c r="A9" t="s">
        <v>39</v>
      </c>
    </row>
    <row r="10" spans="1:1" x14ac:dyDescent="0.3">
      <c r="A10" t="s">
        <v>40</v>
      </c>
    </row>
    <row r="11" spans="1:1" x14ac:dyDescent="0.3">
      <c r="A11" t="s">
        <v>41</v>
      </c>
    </row>
    <row r="12" spans="1:1" x14ac:dyDescent="0.3">
      <c r="A12" t="s">
        <v>42</v>
      </c>
    </row>
    <row r="13" spans="1:1" x14ac:dyDescent="0.3">
      <c r="A13" t="s">
        <v>43</v>
      </c>
    </row>
    <row r="14" spans="1:1" x14ac:dyDescent="0.3">
      <c r="A14" t="s">
        <v>3</v>
      </c>
    </row>
    <row r="15" spans="1:1" x14ac:dyDescent="0.3">
      <c r="A15" t="s">
        <v>44</v>
      </c>
    </row>
    <row r="16" spans="1:1" x14ac:dyDescent="0.3">
      <c r="A16" t="s">
        <v>45</v>
      </c>
    </row>
  </sheetData>
  <sortState xmlns:xlrd2="http://schemas.microsoft.com/office/spreadsheetml/2017/richdata2" ref="A1:A51">
    <sortCondition ref="A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ba5f915-19e4-4f57-b3f5-334c6ec0d3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9D95016F17A44B931DC6B3E7B0094E" ma:contentTypeVersion="20" ma:contentTypeDescription="Create a new document." ma:contentTypeScope="" ma:versionID="c120ec6268b3d0fabb4ba97303a94442">
  <xsd:schema xmlns:xsd="http://www.w3.org/2001/XMLSchema" xmlns:xs="http://www.w3.org/2001/XMLSchema" xmlns:p="http://schemas.microsoft.com/office/2006/metadata/properties" xmlns:ns1="http://schemas.microsoft.com/sharepoint/v3" xmlns:ns3="6ba5f915-19e4-4f57-b3f5-334c6ec0d3c2" xmlns:ns4="322da198-4888-4e1b-bed1-24d7154f4983" targetNamespace="http://schemas.microsoft.com/office/2006/metadata/properties" ma:root="true" ma:fieldsID="a97d8cdd9aa7d1875be0cf9e27e40430" ns1:_="" ns3:_="" ns4:_="">
    <xsd:import namespace="http://schemas.microsoft.com/sharepoint/v3"/>
    <xsd:import namespace="6ba5f915-19e4-4f57-b3f5-334c6ec0d3c2"/>
    <xsd:import namespace="322da198-4888-4e1b-bed1-24d7154f4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5f915-19e4-4f57-b3f5-334c6ec0d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da198-4888-4e1b-bed1-24d7154f4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38029-1BFB-46D4-8A4E-DE9852CD364E}">
  <ds:schemaRefs>
    <ds:schemaRef ds:uri="http://www.w3.org/XML/1998/namespace"/>
    <ds:schemaRef ds:uri="http://schemas.microsoft.com/sharepoint/v3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6ba5f915-19e4-4f57-b3f5-334c6ec0d3c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322da198-4888-4e1b-bed1-24d7154f4983"/>
  </ds:schemaRefs>
</ds:datastoreItem>
</file>

<file path=customXml/itemProps2.xml><?xml version="1.0" encoding="utf-8"?>
<ds:datastoreItem xmlns:ds="http://schemas.openxmlformats.org/officeDocument/2006/customXml" ds:itemID="{AF33B1DE-3328-4A40-BE6B-0C10FDD6A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BD6FD-E4E0-4B36-9E0E-B4963898A18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C825E26-0B36-4022-A996-61C300A36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a5f915-19e4-4f57-b3f5-334c6ec0d3c2"/>
    <ds:schemaRef ds:uri="322da198-4888-4e1b-bed1-24d7154f4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87455cc-c3fd-431b-a5a4-e56147c2e9db}" enabled="0" method="" siteId="{387455cc-c3fd-431b-a5a4-e56147c2e9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27</vt:i4>
      </vt:variant>
    </vt:vector>
  </HeadingPairs>
  <TitlesOfParts>
    <vt:vector size="30" baseType="lpstr">
      <vt:lpstr>Enter Data Here</vt:lpstr>
      <vt:lpstr>Results</vt:lpstr>
      <vt:lpstr>PlayerList</vt:lpstr>
      <vt:lpstr>BA</vt:lpstr>
      <vt:lpstr>BAG</vt:lpstr>
      <vt:lpstr>BAGS</vt:lpstr>
      <vt:lpstr>BAV</vt:lpstr>
      <vt:lpstr>cats</vt:lpstr>
      <vt:lpstr>FIF</vt:lpstr>
      <vt:lpstr>fifs</vt:lpstr>
      <vt:lpstr>FIVER</vt:lpstr>
      <vt:lpstr>fIVS</vt:lpstr>
      <vt:lpstr>fous</vt:lpstr>
      <vt:lpstr>HIS</vt:lpstr>
      <vt:lpstr>hiss</vt:lpstr>
      <vt:lpstr>HUN</vt:lpstr>
      <vt:lpstr>HUNS</vt:lpstr>
      <vt:lpstr>mais</vt:lpstr>
      <vt:lpstr>NTO</vt:lpstr>
      <vt:lpstr>ntos</vt:lpstr>
      <vt:lpstr>runos</vt:lpstr>
      <vt:lpstr>runsS</vt:lpstr>
      <vt:lpstr>SIXS</vt:lpstr>
      <vt:lpstr>stump</vt:lpstr>
      <vt:lpstr>stus</vt:lpstr>
      <vt:lpstr>WICS</vt:lpstr>
      <vt:lpstr>WKK</vt:lpstr>
      <vt:lpstr>wow</vt:lpstr>
      <vt:lpstr>ZER</vt:lpstr>
      <vt:lpstr>zERS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 Lanesman</dc:creator>
  <cp:keywords/>
  <dc:description/>
  <cp:lastModifiedBy>Radomir Badzoka</cp:lastModifiedBy>
  <cp:revision/>
  <dcterms:created xsi:type="dcterms:W3CDTF">2023-02-16T02:46:00Z</dcterms:created>
  <dcterms:modified xsi:type="dcterms:W3CDTF">2025-01-09T23:56:54Z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0x010100479D95016F17A44B931DC6B3E7B0094E</vt:lpwstr>
  </property>
</Properties>
</file>